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45" firstSheet="2" activeTab="8"/>
  </bookViews>
  <sheets>
    <sheet name="LISTE -  ELEVES" sheetId="2" r:id="rId1"/>
    <sheet name="Page Livret Exam - BAC" sheetId="32" r:id="rId2"/>
    <sheet name="BAC-S3 en PFMP" sheetId="30" r:id="rId3"/>
    <sheet name="BAC CSR S1 S2 en PFMP" sheetId="24" r:id="rId4"/>
    <sheet name="BAC CSR S1 S2 en Centre" sheetId="23" r:id="rId5"/>
    <sheet name="BEP RECAP NOTES EP2" sheetId="34" r:id="rId6"/>
    <sheet name="BEP-Techno" sheetId="7" r:id="rId7"/>
    <sheet name="BAC CSR E31 en Centre" sheetId="22" r:id="rId8"/>
    <sheet name="BAC RECAP NOTES" sheetId="11" r:id="rId9"/>
    <sheet name="BAC-Techno S2 - Page 1" sheetId="5" r:id="rId10"/>
    <sheet name="BAC-Techno S2 - Page 2" sheetId="6" r:id="rId11"/>
    <sheet name="BAC CSR E22" sheetId="21" r:id="rId12"/>
    <sheet name="Attestations PFMP" sheetId="31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GoBack" localSheetId="2">'BAC-S3 en PFMP'!#REF!</definedName>
    <definedName name="Articles" localSheetId="1">'[1]Pdts &amp; Fiches'!$B$2:$B$5000</definedName>
    <definedName name="Articles">'[2]Pdts &amp; Fiches'!$B$2:$B$5000</definedName>
    <definedName name="fin" localSheetId="11">[3]PP1!#REF!</definedName>
    <definedName name="fin" localSheetId="7">[3]PP1!#REF!</definedName>
    <definedName name="fin" localSheetId="4">[3]PP1!#REF!</definedName>
    <definedName name="fin" localSheetId="3">[3]PP1!#REF!</definedName>
    <definedName name="fin" localSheetId="5">[3]PP1!#REF!</definedName>
    <definedName name="fin" localSheetId="1">[4]PP1!#REF!</definedName>
    <definedName name="fin">[3]PP1!#REF!</definedName>
    <definedName name="m" localSheetId="5">[3]PP1!#REF!</definedName>
    <definedName name="m" localSheetId="1">[4]PP1!#REF!</definedName>
    <definedName name="m">[3]PP1!#REF!</definedName>
    <definedName name="NGA">'BEP-Techno'!$N$55</definedName>
    <definedName name="NGAS2">'BAC-Techno S2 - Page 1'!$N$53</definedName>
    <definedName name="NSA">'BEP-Techno'!$I$53</definedName>
    <definedName name="NSAS2">'BAC-Techno S2 - Page 1'!$I$51</definedName>
    <definedName name="NTK">'BEP-Techno'!$C$51</definedName>
    <definedName name="NTKS2">'BAC-Techno S2 - Page 1'!$C$49</definedName>
  </definedNames>
  <calcPr calcId="152511"/>
</workbook>
</file>

<file path=xl/calcChain.xml><?xml version="1.0" encoding="utf-8"?>
<calcChain xmlns="http://schemas.openxmlformats.org/spreadsheetml/2006/main">
  <c r="V6" i="30" l="1"/>
  <c r="C14" i="32"/>
  <c r="E38" i="32"/>
  <c r="B2" i="31" l="1"/>
  <c r="D6" i="34"/>
  <c r="F5" i="30"/>
  <c r="I9" i="34"/>
  <c r="G8" i="11"/>
  <c r="F8" i="34"/>
  <c r="G6" i="23"/>
  <c r="H44" i="34"/>
  <c r="E44" i="34"/>
  <c r="N4" i="24" l="1"/>
  <c r="O7" i="23"/>
  <c r="AD6" i="7"/>
  <c r="P6" i="7"/>
  <c r="P6" i="5"/>
  <c r="N6" i="6"/>
  <c r="N7" i="22"/>
  <c r="O8" i="21"/>
  <c r="A4" i="31"/>
  <c r="C5" i="21"/>
  <c r="B5" i="22"/>
  <c r="H4" i="6"/>
  <c r="G4" i="5"/>
  <c r="A6" i="11"/>
  <c r="C5" i="23"/>
  <c r="B3" i="24"/>
  <c r="G4" i="7"/>
  <c r="C16" i="32"/>
  <c r="L7" i="30"/>
  <c r="G6" i="24"/>
  <c r="C8" i="11"/>
  <c r="G7" i="7"/>
  <c r="G7" i="5"/>
  <c r="H7" i="6"/>
  <c r="B6" i="31"/>
  <c r="G7" i="21"/>
  <c r="G6" i="22"/>
  <c r="W55" i="7"/>
  <c r="W53" i="7"/>
  <c r="W51" i="7"/>
  <c r="D63" i="6"/>
  <c r="D61" i="6"/>
  <c r="D59" i="6"/>
  <c r="N45" i="6"/>
  <c r="N51" i="6" s="1"/>
  <c r="N54" i="6" s="1"/>
  <c r="J41" i="6"/>
  <c r="F37" i="6"/>
  <c r="N30" i="6"/>
  <c r="B30" i="6"/>
  <c r="F22" i="6"/>
  <c r="J26" i="6"/>
  <c r="B26" i="6"/>
  <c r="B22" i="6"/>
  <c r="J51" i="6" l="1"/>
  <c r="J54" i="6" s="1"/>
  <c r="F51" i="6"/>
  <c r="F54" i="6" s="1"/>
  <c r="H31" i="32"/>
  <c r="D31" i="32"/>
  <c r="A31" i="32"/>
  <c r="A25" i="32"/>
  <c r="A24" i="32"/>
  <c r="A23" i="32"/>
  <c r="A22" i="32"/>
  <c r="F19" i="32"/>
  <c r="D46" i="30" l="1"/>
  <c r="P15" i="21" l="1"/>
  <c r="P19" i="21"/>
  <c r="P22" i="21" l="1"/>
  <c r="D25" i="11" l="1"/>
  <c r="F25" i="11" s="1"/>
  <c r="N34" i="22" l="1"/>
  <c r="O35" i="23"/>
  <c r="H35" i="23"/>
  <c r="W34" i="7"/>
  <c r="W29" i="7"/>
  <c r="W24" i="7"/>
  <c r="Z4" i="7"/>
  <c r="W42" i="7" l="1"/>
  <c r="W45" i="7" s="1"/>
  <c r="O40" i="23"/>
  <c r="N4" i="6" l="1"/>
</calcChain>
</file>

<file path=xl/sharedStrings.xml><?xml version="1.0" encoding="utf-8"?>
<sst xmlns="http://schemas.openxmlformats.org/spreadsheetml/2006/main" count="795" uniqueCount="401">
  <si>
    <t>Établissement</t>
  </si>
  <si>
    <t>Nom, Prénom                       du candidat</t>
  </si>
  <si>
    <t>1ère situation d'évaluation</t>
  </si>
  <si>
    <t>Évaluation écrite - avant la fin du premier semestre de l'année de première</t>
  </si>
  <si>
    <t>S1 - 1 heure</t>
  </si>
  <si>
    <t>Profils de compétences</t>
  </si>
  <si>
    <t>NM</t>
  </si>
  <si>
    <t>ECA</t>
  </si>
  <si>
    <t>M</t>
  </si>
  <si>
    <t>-</t>
  </si>
  <si>
    <t>+</t>
  </si>
  <si>
    <t>Évaluation</t>
  </si>
  <si>
    <t>Technologie</t>
  </si>
  <si>
    <t>Sciences                                                                                         appliquées</t>
  </si>
  <si>
    <t>Gestion                                                                                                   appliquée</t>
  </si>
  <si>
    <t>/20</t>
  </si>
  <si>
    <t>CONTRÔLE EN COURS DE FORMATION</t>
  </si>
  <si>
    <t>Gestion appliquée</t>
  </si>
  <si>
    <t>Récapitulatif</t>
  </si>
  <si>
    <t>Fonction</t>
  </si>
  <si>
    <t>Enseignant(s)                                                              Gestion appliquée</t>
  </si>
  <si>
    <t>Appréciation</t>
  </si>
  <si>
    <t>Nom Prénom / Émargement</t>
  </si>
  <si>
    <t>Sciences appliquées</t>
  </si>
  <si>
    <t>Membres du jury</t>
  </si>
  <si>
    <t>Enseignant(s)                                                                  Sciences appliquées</t>
  </si>
  <si>
    <t>Pertinence des réponses :</t>
  </si>
  <si>
    <t>Exactitude des connaissances :</t>
  </si>
  <si>
    <t>Qualité de la réflexion et de l'argumentation :</t>
  </si>
  <si>
    <t>2ème  situation d'évaluation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</si>
  <si>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 situation d'évaluation</t>
    </r>
  </si>
  <si>
    <t>Évaluation écrite - au cours du deuxième semestre de la classe de terminale</t>
  </si>
  <si>
    <r>
      <rPr>
        <b/>
        <sz val="11"/>
        <color theme="1"/>
        <rFont val="Arial"/>
        <family val="2"/>
      </rPr>
      <t xml:space="preserve">E21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</si>
  <si>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0"/>
        <color theme="1"/>
        <rFont val="Arial Narrow"/>
        <family val="2"/>
      </rPr>
      <t xml:space="preserve">EP1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Technologie professionnelle, Sciences appliquées, Gestion appliquée</t>
    </r>
  </si>
  <si>
    <r>
      <rPr>
        <b/>
        <sz val="11"/>
        <color theme="1"/>
        <rFont val="Calibri"/>
        <family val="2"/>
        <scheme val="minor"/>
      </rPr>
      <t xml:space="preserve">E12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Sciences                                          appliquées</t>
    </r>
  </si>
  <si>
    <r>
      <rPr>
        <b/>
        <sz val="11"/>
        <color theme="1"/>
        <rFont val="Calibri"/>
        <family val="2"/>
        <scheme val="minor"/>
      </rPr>
      <t xml:space="preserve">E21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Gestion                                              appliquée</t>
    </r>
  </si>
  <si>
    <r>
      <rPr>
        <b/>
        <sz val="11"/>
        <color theme="1"/>
        <rFont val="Arial"/>
        <family val="2"/>
      </rPr>
      <t xml:space="preserve">E11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</si>
  <si>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E12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Sous-épreuve de         Sciences                                          appliquées</t>
    </r>
  </si>
  <si>
    <t>Coefficient 6</t>
  </si>
  <si>
    <t>Coefficient 2</t>
  </si>
  <si>
    <t>Total E11 (S1 + S2)</t>
  </si>
  <si>
    <t>Total E12 (S1 + S2)</t>
  </si>
  <si>
    <t>Total E21 (S1 + S2)</t>
  </si>
  <si>
    <t>Note proposée au jury</t>
  </si>
  <si>
    <t>Bac-Pro E11</t>
  </si>
  <si>
    <t>Bac-Pro E12</t>
  </si>
  <si>
    <t>Bac-Pro E21</t>
  </si>
  <si>
    <t xml:space="preserve">  /20</t>
  </si>
  <si>
    <t xml:space="preserve"> /20</t>
  </si>
  <si>
    <r>
      <t xml:space="preserve"> /40 </t>
    </r>
    <r>
      <rPr>
        <b/>
        <sz val="12"/>
        <color theme="1"/>
        <rFont val="Arial Narrow"/>
        <family val="2"/>
      </rPr>
      <t>pts</t>
    </r>
  </si>
  <si>
    <t>S1</t>
  </si>
  <si>
    <t>S2</t>
  </si>
  <si>
    <t xml:space="preserve">  S1</t>
  </si>
  <si>
    <t xml:space="preserve">  S2</t>
  </si>
  <si>
    <t>S1 - 2 heures</t>
  </si>
  <si>
    <t xml:space="preserve"> /10</t>
  </si>
  <si>
    <t xml:space="preserve"> /30</t>
  </si>
  <si>
    <t>BEP  "Restauration" - Épreuve EP1</t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</si>
  <si>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</si>
  <si>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</si>
  <si>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</si>
  <si>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1"/>
        <color theme="1"/>
        <rFont val="Calibri"/>
        <family val="2"/>
        <scheme val="minor"/>
      </rPr>
      <t xml:space="preserve">EP1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Technologie professionnelle, Sciences appliquées, Gestion appliquée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Coefficient 6</t>
    </r>
  </si>
  <si>
    <t>à reporter pour S1 de E11 du baccalauréat professionnel</t>
  </si>
  <si>
    <t>Total EP1 (S1)</t>
  </si>
  <si>
    <t>/60 pts</t>
  </si>
  <si>
    <t>Note                                  proposée au                              jury</t>
  </si>
  <si>
    <t xml:space="preserve">Nom, prénom du candidat : </t>
  </si>
  <si>
    <t>Positionnement et évaluation du candidat</t>
  </si>
  <si>
    <t>Pôle</t>
  </si>
  <si>
    <t>Compétences</t>
  </si>
  <si>
    <t>Compétences opérationnelles</t>
  </si>
  <si>
    <t>C4-1.4 Renseigner les documents d'approvisionnements</t>
  </si>
  <si>
    <t>C5-1.2 Respecter les dispositions réglementaires, les règles d'hygiène, de santé et de sécurité</t>
  </si>
  <si>
    <t>C5-2.3 Contrôler la qualité marchande des matières premières et des productions</t>
  </si>
  <si>
    <t>Émargement</t>
  </si>
  <si>
    <t>Grille d’évaluation récapitulative</t>
  </si>
  <si>
    <t>Avant la fin du premier semestre de la classe de première professionnelle</t>
  </si>
  <si>
    <t>Appréciation :</t>
  </si>
  <si>
    <t>Critères d’évaluation</t>
  </si>
  <si>
    <t>Conseils tuteur</t>
  </si>
  <si>
    <t>C3-1.1 Adopter et faire adopter une attitude et un comportement professionnels</t>
  </si>
  <si>
    <t>C4-2.1 Réceptionner et contrôler les produits livrés</t>
  </si>
  <si>
    <t>C4-2.2 Réaliser les opérations de déconditionnement et de conditionnement</t>
  </si>
  <si>
    <t>C4-2.3 Stocker les produits</t>
  </si>
  <si>
    <t>* NM = Non Maîtrisé    ECA = En Cours d’Acquisition    M = Maîtrisé</t>
  </si>
  <si>
    <t>Académie de Guadeloupe</t>
  </si>
  <si>
    <t>Positionnement et évaluation du candidat "Savoir Être"'</t>
  </si>
  <si>
    <t>Points d'évaluation</t>
  </si>
  <si>
    <t>Formative 1</t>
  </si>
  <si>
    <t>Formative 2</t>
  </si>
  <si>
    <t>Conseils du tuteur</t>
  </si>
  <si>
    <t>Faire  preuve  de  curiosité professionnelle  et  demander des  conseils.</t>
  </si>
  <si>
    <t>Effectuer son travail, selon les consignes, sans attendre les ordres.</t>
  </si>
  <si>
    <t>Respecter les horaires de travail et faire preuve de ponctualité.</t>
  </si>
  <si>
    <t>Faire preuve de motivation.</t>
  </si>
  <si>
    <t>Faire preuve de dynamisme, de participation active, de rapidité, de vivacité dans son travail.</t>
  </si>
  <si>
    <t>Se présenter et avoir une tenue propre et adaptée au milieu professionnel.</t>
  </si>
  <si>
    <t>S’intégrer d’une manière active au sein de l’équipe.</t>
  </si>
  <si>
    <t>Garder la maîtrise de soi.</t>
  </si>
  <si>
    <t>Savoir s’adapter aux remarques formulées.</t>
  </si>
  <si>
    <t>NOM Prénom</t>
  </si>
  <si>
    <t>Tuteur</t>
  </si>
  <si>
    <t>Avant la fin du deuxième semestre de la classe de terminale professionnelle</t>
  </si>
  <si>
    <t>Au cours des PMFP de la classe de terminale</t>
  </si>
  <si>
    <t>Note globale proposée au jury</t>
  </si>
  <si>
    <t>/20                                 points</t>
  </si>
  <si>
    <r>
      <rPr>
        <b/>
        <sz val="12"/>
        <color theme="1"/>
        <rFont val="Arial Narrow"/>
        <family val="2"/>
      </rPr>
      <t>Troisième situation d’évaluation</t>
    </r>
    <r>
      <rPr>
        <sz val="12"/>
        <color theme="1"/>
        <rFont val="Arial Narrow"/>
        <family val="2"/>
      </rPr>
      <t xml:space="preserve">                                           en entreprise</t>
    </r>
  </si>
  <si>
    <t xml:space="preserve">BEP : </t>
  </si>
  <si>
    <t>BAC :</t>
  </si>
  <si>
    <t xml:space="preserve"> </t>
  </si>
  <si>
    <t xml:space="preserve">Dossier de l'élève : </t>
  </si>
  <si>
    <t>Enseignant  Sciences appliquées</t>
  </si>
  <si>
    <t>Enseignant  Gestion appliquée</t>
  </si>
  <si>
    <t>C4-1.2 Participer à l’élaboration d’un cahier des charges</t>
  </si>
  <si>
    <t>TOTAL</t>
  </si>
  <si>
    <r>
      <rPr>
        <b/>
        <sz val="11"/>
        <color theme="1"/>
        <rFont val="Calibri"/>
        <family val="2"/>
        <scheme val="minor"/>
      </rPr>
      <t>E11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Sous-épreuve de Technologie professionnelle</t>
    </r>
  </si>
  <si>
    <t>Année 1</t>
  </si>
  <si>
    <t>Année 2</t>
  </si>
  <si>
    <t>Année 3</t>
  </si>
  <si>
    <t>BEP « Restauration » option Commercialisation et Services en Restauration</t>
  </si>
  <si>
    <t>C1-1.2 Accueillir la clientèle</t>
  </si>
  <si>
    <t>C1-1.3 Recueillir les besoins et les attentes de la clientèle</t>
  </si>
  <si>
    <t>C1-1.4 Présenter les supports de vente</t>
  </si>
  <si>
    <t>C1-1.8 Prendre congé du client</t>
  </si>
  <si>
    <t>L’accueil et la prise en charge de la clientèle</t>
  </si>
  <si>
    <t>La prise de congé</t>
  </si>
  <si>
    <t>C1-2.2 Communiquer en situation de service avec les équipes</t>
  </si>
  <si>
    <t>C1-3.5 Prendre une commande</t>
  </si>
  <si>
    <t>La prise de commande</t>
  </si>
  <si>
    <t>C2-2.1 Participer à l’organisation avec les autres services</t>
  </si>
  <si>
    <t>C2-2.2 Organiser et répartir les activités et les tâches avant, pendant et après le service</t>
  </si>
  <si>
    <t>C2-3.1 Servir des mets</t>
  </si>
  <si>
    <t>C2-3.3 Servir des boissons</t>
  </si>
  <si>
    <t>La répartition des tâches</t>
  </si>
  <si>
    <t>La communication avec les différents services</t>
  </si>
  <si>
    <t>L’approvisionnement en matière d’œuvre</t>
  </si>
  <si>
    <t>Respect de la  règlementation</t>
  </si>
  <si>
    <t>C4-1.1 Déterminer les besoins en consommables et en petits matériels  en fonction de l'activité prévue</t>
  </si>
  <si>
    <r>
      <t>C1-2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Entretenir des relations professionnelles</t>
    </r>
  </si>
  <si>
    <r>
      <t xml:space="preserve">C1-1 </t>
    </r>
    <r>
      <rPr>
        <sz val="9"/>
        <rFont val="Arial Narrow"/>
        <family val="2"/>
      </rPr>
      <t>Prendre en charge la clientèle</t>
    </r>
  </si>
  <si>
    <r>
      <t xml:space="preserve">C1-3 </t>
    </r>
    <r>
      <rPr>
        <sz val="9"/>
        <rFont val="Arial Narrow"/>
        <family val="2"/>
      </rPr>
      <t>Vendre des prestations</t>
    </r>
  </si>
  <si>
    <r>
      <t>C2.2</t>
    </r>
    <r>
      <rPr>
        <sz val="7"/>
        <rFont val="Arial Narrow"/>
        <family val="2"/>
      </rPr>
      <t xml:space="preserve"> Gérer le service</t>
    </r>
  </si>
  <si>
    <r>
      <t>C2-3</t>
    </r>
    <r>
      <rPr>
        <sz val="7"/>
        <rFont val="Arial Narrow"/>
        <family val="2"/>
      </rPr>
      <t xml:space="preserve"> Servir des mets et des boissons</t>
    </r>
  </si>
  <si>
    <r>
      <t xml:space="preserve">C4-1 </t>
    </r>
    <r>
      <rPr>
        <sz val="7"/>
        <rFont val="Arial Narrow"/>
        <family val="2"/>
      </rPr>
      <t>Recenser les besoins d'approvisionnement</t>
    </r>
  </si>
  <si>
    <t>Enseignant  Commercialisation et Services en Restauration</t>
  </si>
  <si>
    <t>Enseignant(s) Commercialisation et Services en Restauration</t>
  </si>
  <si>
    <t>La commercialisation des produits</t>
  </si>
  <si>
    <t>C1-1.6 Mesurer la satisfaction du client et fidéliser la clientèle</t>
  </si>
  <si>
    <t>C5-2.4 Gérer les aléas liés aux défauts de qualité</t>
  </si>
  <si>
    <t>BACCALAURÉAT PROFESSIONNEL « Restauration » option Commercialisation et Services en Restauration</t>
  </si>
  <si>
    <t xml:space="preserve"> / 20                                points</t>
  </si>
  <si>
    <t>BEP "Restauration"                                                                                                             Option "CSR"</t>
  </si>
  <si>
    <t>BEP "Restauration"                                                                                                             Option "Commercialisation et Services en Restauration"</t>
  </si>
  <si>
    <t>BACCALAURÉAT PROFESSIONNEL Commercialisation et Services en Restauration</t>
  </si>
  <si>
    <t>BACCALAURÉAT PROFESSIONNEL Commercialisation et Services en Restauration : E11/ E12/ E21</t>
  </si>
  <si>
    <t>Pertinence des conseils et de l’argumentation</t>
  </si>
  <si>
    <t>Qualité de l’analyse sensorielle</t>
  </si>
  <si>
    <t>Prise en compte de la notion d’équilibre alimentaire dans les conseils à apporter à la clientèle</t>
  </si>
  <si>
    <t>Commercialisation et valorisation des produits</t>
  </si>
  <si>
    <t>Session</t>
  </si>
  <si>
    <t>Baccalauréat Professionnel                                                                                                        "Commercialisation et Services en Restauration"</t>
  </si>
  <si>
    <t>Évaluation écrite – au cours du deuxième semestre de la classe de terminale</t>
  </si>
  <si>
    <t>Nom, Prénom                       du candidat :</t>
  </si>
  <si>
    <t>Prestation orale</t>
  </si>
  <si>
    <t>Précision et concision de l’information</t>
  </si>
  <si>
    <t>Utilisation d’un vocabulaire professionnel</t>
  </si>
  <si>
    <t>Aptitude à argumenter et à convaincre</t>
  </si>
  <si>
    <t>Clarté et rigueur de l’expression orale</t>
  </si>
  <si>
    <t>Maîtrise des compétences</t>
  </si>
  <si>
    <t>Eléments apportés pour attester la maîtrise des compétences ciblées</t>
  </si>
  <si>
    <t>Pertinence des réponses formulées</t>
  </si>
  <si>
    <t xml:space="preserve">Richesse et diversité des situations exploitées </t>
  </si>
  <si>
    <t>Prise en compte des évolutions technologiques et scientifiques</t>
  </si>
  <si>
    <t>Date :</t>
  </si>
  <si>
    <t>--</t>
  </si>
  <si>
    <t>++</t>
  </si>
  <si>
    <t xml:space="preserve">Observations                                                               Axes de progrès attendus
</t>
  </si>
  <si>
    <t xml:space="preserve">Observations                                                      sur les progrès réalisés
</t>
  </si>
  <si>
    <t>Equivalent note</t>
  </si>
  <si>
    <t xml:space="preserve">/ 20 </t>
  </si>
  <si>
    <t>Second semestre de l’année de première</t>
  </si>
  <si>
    <t xml:space="preserve">C2-2.3 Optimiser le service </t>
  </si>
  <si>
    <t xml:space="preserve"> C1-1.1 Gérer les réservations individuelles et de groupe</t>
  </si>
  <si>
    <t xml:space="preserve"> C1-1.7 Gérer les réclamations et les objections éventuelles</t>
  </si>
  <si>
    <t xml:space="preserve"> C1-2.1 Communiquer avant le service avec les équipes</t>
  </si>
  <si>
    <t>C1-2.4 Communiquer avant les fournisseurs, des tiers</t>
  </si>
  <si>
    <t xml:space="preserve">C4-1.3 Participer à la planification des commandes et des livraisons </t>
  </si>
  <si>
    <t xml:space="preserve">Second semestre de l’année de terminale </t>
  </si>
  <si>
    <t>Émargements :</t>
  </si>
  <si>
    <t>BILAN</t>
  </si>
  <si>
    <t>/60</t>
  </si>
  <si>
    <t>Bac professionnel CSR : Évaluation de l’E2     E22 – Sous-épreuve de présentation du dossier professionnel</t>
  </si>
  <si>
    <t>Bac professionnel CSR : Évaluation de l’E3    E31– Sous-épreuve de communication et commercialisation</t>
  </si>
  <si>
    <t>Qualité de l’écoute</t>
  </si>
  <si>
    <t xml:space="preserve">Cohérence de la proposition / besoins de la clientèle et produits </t>
  </si>
  <si>
    <t>Force de conviction</t>
  </si>
  <si>
    <t xml:space="preserve">ATELIER BAR </t>
  </si>
  <si>
    <t>Cohérence de l’accord</t>
  </si>
  <si>
    <t xml:space="preserve">Mise en valeur des caractéristiques du vin </t>
  </si>
  <si>
    <t>ATELIER VALORISATION DES PRODUITS</t>
  </si>
  <si>
    <t>ATELIER SOMMELLERIE</t>
  </si>
  <si>
    <t>Qualité de la valorisation des produits, force de conviction</t>
  </si>
  <si>
    <t>Cohérence de la proposition en rapport avec les besoins de la clientèle et les produits à disposition</t>
  </si>
  <si>
    <t>Cohérence de l’accord, originalité – modernité de la proposition</t>
  </si>
  <si>
    <t>Conformité du contrôle sanitaire des matières premières et des productions</t>
  </si>
  <si>
    <t xml:space="preserve">Remarques, observations : </t>
  </si>
  <si>
    <t>VALIDATION E31-S2</t>
  </si>
  <si>
    <t>/80</t>
  </si>
  <si>
    <t>Bac professionnel CSR : Évaluation de l’E3    E32 S1 et S2 – Sous-épreuve d’organisation et mise en œuvre d’un service</t>
  </si>
  <si>
    <t>Approvisionnement en matière d’œuvre, matériels, linge</t>
  </si>
  <si>
    <t>Répartition des tâches (planigramme)</t>
  </si>
  <si>
    <t>PARTIE 2 : Organisation et services en restauration</t>
  </si>
  <si>
    <t>Qualité de la mise en place</t>
  </si>
  <si>
    <t>Accueil et prise en charge de la clientèle</t>
  </si>
  <si>
    <t>Règles de préséance et de savoir-être</t>
  </si>
  <si>
    <t>Communication avec la clientèle</t>
  </si>
  <si>
    <t>Communication avec son commis</t>
  </si>
  <si>
    <t>Communication avant et pendant le service avec les différents services</t>
  </si>
  <si>
    <t>Prise de commande</t>
  </si>
  <si>
    <t>Annonces au passe</t>
  </si>
  <si>
    <t>Service des mets et des boissons</t>
  </si>
  <si>
    <t>Maîtrise gestuelle d’une technique (valorisation des mets)</t>
  </si>
  <si>
    <t>Synchronisation du service entre les tables</t>
  </si>
  <si>
    <t>Respect du temps imparti</t>
  </si>
  <si>
    <t>Contrôle de la facturation et du règlement</t>
  </si>
  <si>
    <t>Prise de congé de la clientèle</t>
  </si>
  <si>
    <t>Remise en état des locaux</t>
  </si>
  <si>
    <t>/40</t>
  </si>
  <si>
    <t>/ 15</t>
  </si>
  <si>
    <t>/ 30</t>
  </si>
  <si>
    <t>VALIDATION E31 BAC PRO CSR</t>
  </si>
  <si>
    <t xml:space="preserve">BEP Restauration option CSR </t>
  </si>
  <si>
    <t>Épreuve de pratique professionnelle</t>
  </si>
  <si>
    <t>EP2 S2</t>
  </si>
  <si>
    <t>Ú</t>
  </si>
  <si>
    <r>
      <t xml:space="preserve">BILAN GLOBAL   </t>
    </r>
    <r>
      <rPr>
        <b/>
        <sz val="16"/>
        <color theme="1"/>
        <rFont val="Wingdings"/>
        <charset val="2"/>
      </rPr>
      <t>Ø</t>
    </r>
  </si>
  <si>
    <t>Démarche commerciale et relation clientèle</t>
  </si>
  <si>
    <t>Prise de congé</t>
  </si>
  <si>
    <t>Organisation et services en restauration</t>
  </si>
  <si>
    <t>Maîtrise des techniques de service des mets et des boissons</t>
  </si>
  <si>
    <t>Rapidité et dextérité</t>
  </si>
  <si>
    <t>Annonce au passe</t>
  </si>
  <si>
    <t>Entretien des locaux et des matériels</t>
  </si>
  <si>
    <t xml:space="preserve">Animation et gestion d’équipe en restauration  </t>
  </si>
  <si>
    <t>Attitude et comportement professionnels</t>
  </si>
  <si>
    <t>Capacité à travailler en équipe</t>
  </si>
  <si>
    <t xml:space="preserve">Gestion des approvisionnements en restauration  </t>
  </si>
  <si>
    <t>Réception et contrôle des denrées</t>
  </si>
  <si>
    <t>Maîtrise des techniques de déconditionnement et de conditionnement</t>
  </si>
  <si>
    <t>Stockage des denrées</t>
  </si>
  <si>
    <t xml:space="preserve">Démarche qualité en restauration  </t>
  </si>
  <si>
    <t>Respect de la réglementation hygiène (plan de maîtrise sanitaire)</t>
  </si>
  <si>
    <t>Respect de la réglementation santé et sécurité (document unique)</t>
  </si>
  <si>
    <t>Prise en compte du développement durable (tri des déchets, ..)</t>
  </si>
  <si>
    <t>BEP restauration option CSR  Évaluation de l’EP2 – S1 Epreuve de pratique professionnelle</t>
  </si>
  <si>
    <t>Bac professionnel CSR   Évaluation de l’E3 – S3 Sous-épreuve de pratique professionnelle en entreprise</t>
  </si>
  <si>
    <t xml:space="preserve">Nom, prénom  : </t>
  </si>
  <si>
    <t>Entreprise 1</t>
  </si>
  <si>
    <t>Entreprise 2</t>
  </si>
  <si>
    <t>Classe de seconde</t>
  </si>
  <si>
    <t>Classe de première</t>
  </si>
  <si>
    <t>Classe de terminale</t>
  </si>
  <si>
    <t xml:space="preserve">Académie de Guadeloupe  </t>
  </si>
  <si>
    <r>
      <t xml:space="preserve">POLE 1 Communication, démarche commerciale et relation clientèle et POLE 5 Démarche qualité en restauration  </t>
    </r>
    <r>
      <rPr>
        <i/>
        <sz val="7"/>
        <color theme="1"/>
        <rFont val="Cambria"/>
        <family val="1"/>
        <scheme val="major"/>
      </rPr>
      <t>- choix d’une compétence</t>
    </r>
  </si>
  <si>
    <r>
      <t xml:space="preserve">POLE 3  Animation et gestion d’équipe en restauration                                                                                     </t>
    </r>
    <r>
      <rPr>
        <i/>
        <sz val="8"/>
        <color theme="1"/>
        <rFont val="Cambria"/>
        <family val="1"/>
        <scheme val="major"/>
      </rPr>
      <t xml:space="preserve"> - choix d’une compétence</t>
    </r>
  </si>
  <si>
    <r>
      <t>POLE 4 Gestion des approvisionnements en restauration</t>
    </r>
    <r>
      <rPr>
        <i/>
        <sz val="8"/>
        <color theme="1"/>
        <rFont val="Cambria"/>
        <family val="1"/>
        <scheme val="major"/>
      </rPr>
      <t xml:space="preserve">
- choix d’une compétence  
</t>
    </r>
  </si>
  <si>
    <r>
      <t xml:space="preserve"> </t>
    </r>
    <r>
      <rPr>
        <sz val="8"/>
        <color rgb="FF000000"/>
        <rFont val="Cambria"/>
        <family val="1"/>
        <scheme val="major"/>
      </rPr>
      <t>C3-1.4 Gérer les aléas de fonctionnement liés au personnel</t>
    </r>
  </si>
  <si>
    <r>
      <t xml:space="preserve"> </t>
    </r>
    <r>
      <rPr>
        <sz val="8"/>
        <color rgb="FF000000"/>
        <rFont val="Cambria"/>
        <family val="1"/>
        <scheme val="major"/>
      </rPr>
      <t>C4-3.1 Participer à la régulation des consommations des denrées et des boissons</t>
    </r>
  </si>
  <si>
    <r>
      <t xml:space="preserve"> </t>
    </r>
    <r>
      <rPr>
        <sz val="8"/>
        <color rgb="FF000000"/>
        <rFont val="Cambria"/>
        <family val="1"/>
        <scheme val="major"/>
      </rPr>
      <t>C3-2.2 Analyser les écarts entre le prévisionnel et le réalisé</t>
    </r>
  </si>
  <si>
    <r>
      <t xml:space="preserve"> </t>
    </r>
    <r>
      <rPr>
        <sz val="8"/>
        <color rgb="FF000000"/>
        <rFont val="Cambria"/>
        <family val="1"/>
        <scheme val="major"/>
      </rPr>
      <t>C4-3.2 Améliorer la productivité</t>
    </r>
  </si>
  <si>
    <r>
      <t xml:space="preserve"> </t>
    </r>
    <r>
      <rPr>
        <sz val="8"/>
        <color rgb="FF000000"/>
        <rFont val="Cambria"/>
        <family val="1"/>
        <scheme val="major"/>
      </rPr>
      <t>C3-2.3 Proposer et/ou mettre en œuvre les actions d’optimisation et/ou correctives</t>
    </r>
  </si>
  <si>
    <r>
      <t xml:space="preserve"> </t>
    </r>
    <r>
      <rPr>
        <sz val="8"/>
        <color rgb="FF000000"/>
        <rFont val="Cambria"/>
        <family val="1"/>
        <scheme val="major"/>
      </rPr>
      <t>C4-3.3 Contribuer à la maîtrise des frais généraux liés à l’activité</t>
    </r>
  </si>
  <si>
    <r>
      <t xml:space="preserve">POLE 4 Gestion des approvisionnements en restauration                                                                               </t>
    </r>
    <r>
      <rPr>
        <i/>
        <sz val="8"/>
        <color theme="1"/>
        <rFont val="Cambria"/>
        <family val="1"/>
        <scheme val="major"/>
      </rPr>
      <t xml:space="preserve"> - choix d’une compétence</t>
    </r>
  </si>
  <si>
    <r>
      <t xml:space="preserve"> </t>
    </r>
    <r>
      <rPr>
        <sz val="8"/>
        <color rgb="FF000000"/>
        <rFont val="Cambria"/>
        <family val="1"/>
        <scheme val="major"/>
      </rPr>
      <t>C4-3.4 Calculer et analyser les écarts de coûts entre le prévisionnel et le réalisé</t>
    </r>
  </si>
  <si>
    <r>
      <t xml:space="preserve"> </t>
    </r>
    <r>
      <rPr>
        <sz val="8"/>
        <color rgb="FF000000"/>
        <rFont val="Cambria"/>
        <family val="1"/>
        <scheme val="major"/>
      </rPr>
      <t>C4-3.5 Exploiter des outils de gestion</t>
    </r>
  </si>
  <si>
    <r>
      <t xml:space="preserve"> </t>
    </r>
    <r>
      <rPr>
        <sz val="8"/>
        <color rgb="FF000000"/>
        <rFont val="Cambria"/>
        <family val="1"/>
        <scheme val="major"/>
      </rPr>
      <t>C4-4.1 Contribuer à la fixation des prix</t>
    </r>
  </si>
  <si>
    <r>
      <t xml:space="preserve">POLE 2 Organisation et services en restauration                               </t>
    </r>
    <r>
      <rPr>
        <b/>
        <i/>
        <sz val="7"/>
        <color theme="1"/>
        <rFont val="Cambria"/>
        <family val="1"/>
        <scheme val="major"/>
      </rPr>
      <t>-</t>
    </r>
    <r>
      <rPr>
        <i/>
        <sz val="7"/>
        <color theme="1"/>
        <rFont val="Cambria"/>
        <family val="1"/>
        <scheme val="major"/>
      </rPr>
      <t xml:space="preserve"> choix d’une compétence</t>
    </r>
  </si>
  <si>
    <r>
      <t xml:space="preserve"> </t>
    </r>
    <r>
      <rPr>
        <sz val="8"/>
        <color rgb="FF000000"/>
        <rFont val="Cambria"/>
        <family val="1"/>
        <scheme val="major"/>
      </rPr>
      <t>C4-2.4 Mettre à jour les stocks en utilisation les documents et outils de gestion appropriés</t>
    </r>
  </si>
  <si>
    <r>
      <t xml:space="preserve"> </t>
    </r>
    <r>
      <rPr>
        <sz val="8"/>
        <color rgb="FF000000"/>
        <rFont val="Cambria"/>
        <family val="1"/>
        <scheme val="major"/>
      </rPr>
      <t>C4-4.2 Suivre le chiffre d’affaires, la fréquentation, l’addition moyenne</t>
    </r>
  </si>
  <si>
    <r>
      <t xml:space="preserve"> </t>
    </r>
    <r>
      <rPr>
        <sz val="8"/>
        <color rgb="FF000000"/>
        <rFont val="Cambria"/>
        <family val="1"/>
        <scheme val="major"/>
      </rPr>
      <t>C4-2.5 Réaliser un inventaire</t>
    </r>
  </si>
  <si>
    <r>
      <t xml:space="preserve"> </t>
    </r>
    <r>
      <rPr>
        <sz val="8"/>
        <color rgb="FF000000"/>
        <rFont val="Cambria"/>
        <family val="1"/>
        <scheme val="major"/>
      </rPr>
      <t>C4-4.3 Mesurer la contribution des plats à la marge brute</t>
    </r>
  </si>
  <si>
    <r>
      <t xml:space="preserve"> </t>
    </r>
    <r>
      <rPr>
        <sz val="8"/>
        <color rgb="FF000000"/>
        <rFont val="Cambria"/>
        <family val="1"/>
        <scheme val="major"/>
      </rPr>
      <t>C4-2.6 Repérer et traiter les anomalies dans la gestion des stocks et des matériels de stockage</t>
    </r>
  </si>
  <si>
    <r>
      <t xml:space="preserve"> </t>
    </r>
    <r>
      <rPr>
        <sz val="8"/>
        <color rgb="FF000000"/>
        <rFont val="Cambria"/>
        <family val="1"/>
        <scheme val="major"/>
      </rPr>
      <t>C4-4.4 Gérer les invendus</t>
    </r>
  </si>
  <si>
    <r>
      <t xml:space="preserve"> </t>
    </r>
    <r>
      <rPr>
        <sz val="8"/>
        <color rgb="FF000000"/>
        <rFont val="Cambria"/>
        <family val="1"/>
        <scheme val="major"/>
      </rPr>
      <t>C4-4.5 Mesurer la réaction face à l’offre « prix »</t>
    </r>
  </si>
  <si>
    <r>
      <t xml:space="preserve"> </t>
    </r>
    <r>
      <rPr>
        <sz val="8"/>
        <color rgb="FF000000"/>
        <rFont val="Cambria"/>
        <family val="1"/>
        <scheme val="major"/>
      </rPr>
      <t>C4-4.6 Mesurer et analyser les écarts de chiffre d’affaires entre le prévisionnel et le réalisé</t>
    </r>
  </si>
  <si>
    <t>PÔLE</t>
  </si>
  <si>
    <t>Date de naissance</t>
  </si>
  <si>
    <t>Tél. Cel.</t>
  </si>
  <si>
    <t>Date de naissance :</t>
  </si>
  <si>
    <t>ADRESSE PERSONNELLE :</t>
  </si>
  <si>
    <r>
      <t>T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L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PHONE :</t>
    </r>
  </si>
  <si>
    <t>NOM DES ENTREPRISES :</t>
  </si>
  <si>
    <r>
      <t>NOMS DES PROFESSEURS PRINCIPAUX CHARG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S DU SUIVI :</t>
    </r>
  </si>
  <si>
    <r>
      <t>2</t>
    </r>
    <r>
      <rPr>
        <b/>
        <vertAlign val="superscript"/>
        <sz val="14"/>
        <color theme="1"/>
        <rFont val="Cambria"/>
        <family val="1"/>
        <scheme val="major"/>
      </rPr>
      <t>nde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</si>
  <si>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1</t>
    </r>
    <r>
      <rPr>
        <b/>
        <vertAlign val="superscript"/>
        <sz val="14"/>
        <color theme="1"/>
        <rFont val="Cambria"/>
        <family val="1"/>
        <scheme val="major"/>
      </rPr>
      <t>ère</t>
    </r>
    <r>
      <rPr>
        <b/>
        <sz val="14"/>
        <color theme="1"/>
        <rFont val="Cambria"/>
        <family val="1"/>
        <scheme val="major"/>
      </rPr>
      <t xml:space="preserve"> BAC PRO</t>
    </r>
  </si>
  <si>
    <t>TERMINALE BAC PRO</t>
  </si>
  <si>
    <t>Objectifs :</t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</si>
  <si>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Découvrir le milieu professionnel de l’entreprise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</si>
  <si>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Confirmer le projet professionnel des élèves</t>
    </r>
  </si>
  <si>
    <t xml:space="preserve">Aptitude à tirer parti d'une situation professionnelle et d'une documentation : </t>
  </si>
  <si>
    <t xml:space="preserve">T.C. - Questions : </t>
  </si>
  <si>
    <t xml:space="preserve">G.A. - Questions : </t>
  </si>
  <si>
    <t xml:space="preserve">S.A. - Questions : </t>
  </si>
  <si>
    <t xml:space="preserve">/ 40 </t>
  </si>
  <si>
    <r>
      <t xml:space="preserve">VALIDATION EP2-S1                            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    </t>
    </r>
    <r>
      <rPr>
        <sz val="11"/>
        <color theme="1"/>
        <rFont val="Cambria"/>
        <family val="1"/>
        <scheme val="major"/>
      </rPr>
      <t xml:space="preserve"> Avant la fin du premier semestre de la classe de première professionnelle</t>
    </r>
  </si>
  <si>
    <r>
      <t xml:space="preserve">VALIDATION E3-S3                   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</t>
    </r>
    <r>
      <rPr>
        <sz val="11"/>
        <color theme="1"/>
        <rFont val="Cambria"/>
        <family val="1"/>
        <scheme val="major"/>
      </rPr>
      <t xml:space="preserve">    Au cours de la classe de terminale professionnelle </t>
    </r>
  </si>
  <si>
    <t>/ 5</t>
  </si>
  <si>
    <t>/ 10</t>
  </si>
  <si>
    <t>Photo</t>
  </si>
  <si>
    <t>Liste de la classe : Option CSR</t>
  </si>
  <si>
    <t>Professeur Principal :</t>
  </si>
  <si>
    <t>S.A. - Questions :</t>
  </si>
  <si>
    <t>G.A. - Questions :</t>
  </si>
  <si>
    <r>
      <rPr>
        <b/>
        <sz val="11"/>
        <color theme="1"/>
        <rFont val="Cambria"/>
        <family val="1"/>
      </rPr>
      <t xml:space="preserve"> </t>
    </r>
    <r>
      <rPr>
        <b/>
        <sz val="11"/>
        <color theme="1"/>
        <rFont val="Cambria"/>
        <family val="1"/>
        <scheme val="major"/>
      </rPr>
      <t xml:space="preserve"> OUI</t>
    </r>
  </si>
  <si>
    <t xml:space="preserve"> NON</t>
  </si>
  <si>
    <t>OUI</t>
  </si>
  <si>
    <t xml:space="preserve">    OUI</t>
  </si>
  <si>
    <t>Équivalent note</t>
  </si>
  <si>
    <t xml:space="preserve">Académie de Guadeloupe </t>
  </si>
  <si>
    <t xml:space="preserve">     OUI</t>
  </si>
  <si>
    <r>
      <rPr>
        <b/>
        <sz val="11"/>
        <color theme="1"/>
        <rFont val="Wingdings 2"/>
        <family val="1"/>
        <charset val="2"/>
      </rPr>
      <t xml:space="preserve">  </t>
    </r>
    <r>
      <rPr>
        <b/>
        <sz val="11"/>
        <color theme="1"/>
        <rFont val="Cambria"/>
        <family val="1"/>
        <scheme val="major"/>
      </rPr>
      <t>NON</t>
    </r>
  </si>
  <si>
    <t xml:space="preserve">      OUI</t>
  </si>
  <si>
    <t xml:space="preserve">  NON</t>
  </si>
  <si>
    <t xml:space="preserve">   NON</t>
  </si>
  <si>
    <t xml:space="preserve">   OUI</t>
  </si>
  <si>
    <t>Observations                                                          Axes de progrès attendus</t>
  </si>
  <si>
    <t xml:space="preserve">Années scolaires : </t>
  </si>
  <si>
    <r>
      <t>1</t>
    </r>
    <r>
      <rPr>
        <b/>
        <vertAlign val="superscript"/>
        <sz val="8"/>
        <color theme="1"/>
        <rFont val="Arial Narrow"/>
        <family val="2"/>
      </rPr>
      <t>ère</t>
    </r>
    <r>
      <rPr>
        <b/>
        <sz val="8"/>
        <color theme="1"/>
        <rFont val="Arial Narrow"/>
        <family val="2"/>
      </rPr>
      <t xml:space="preserve"> évaluation formative</t>
    </r>
  </si>
  <si>
    <r>
      <t>2</t>
    </r>
    <r>
      <rPr>
        <b/>
        <vertAlign val="superscript"/>
        <sz val="8"/>
        <color theme="1"/>
        <rFont val="Arial Narrow"/>
        <family val="2"/>
      </rPr>
      <t>ème</t>
    </r>
    <r>
      <rPr>
        <b/>
        <sz val="8"/>
        <color theme="1"/>
        <rFont val="Arial Narrow"/>
        <family val="2"/>
      </rPr>
      <t xml:space="preserve"> évaluation formative</t>
    </r>
  </si>
  <si>
    <t>La communication avant et pendant le service avec les différents services</t>
  </si>
  <si>
    <t>C1-2.3 Communiquer au sein d’une équipe, de la structure</t>
  </si>
  <si>
    <t>C1-3.6 Favoriser la vente additionnelle, la vente à emporter</t>
  </si>
  <si>
    <t>C1-3.7 Facturer et encaisser</t>
  </si>
  <si>
    <t>Le contrôle de la facturation et du règlement</t>
  </si>
  <si>
    <t>Le service des mets et des boissons Les règles de préséance et de savoir-être La synchronisation du service La maitrise gestuelle d’une technique dans le cadre de la valorisation des mets</t>
  </si>
  <si>
    <t>C2-3.2 Valoriser des mets</t>
  </si>
  <si>
    <r>
      <t xml:space="preserve">C3-1 </t>
    </r>
    <r>
      <rPr>
        <sz val="7"/>
        <rFont val="Arial Narrow"/>
        <family val="2"/>
      </rPr>
      <t>Travailler en équipe</t>
    </r>
  </si>
  <si>
    <r>
      <t xml:space="preserve">C3-2 </t>
    </r>
    <r>
      <rPr>
        <sz val="7"/>
        <rFont val="Arial Narrow"/>
        <family val="2"/>
      </rPr>
      <t>Optimiser les performan-ces de l’équipe</t>
    </r>
  </si>
  <si>
    <t>C3-2.1 Évaluer son travail et/ou celui de son équipe</t>
  </si>
  <si>
    <r>
      <t xml:space="preserve">C4-2 </t>
    </r>
    <r>
      <rPr>
        <sz val="10"/>
        <color theme="1"/>
        <rFont val="Arial Narrow"/>
        <family val="2"/>
      </rPr>
      <t>Contrôler les mouvements de stocks</t>
    </r>
  </si>
  <si>
    <r>
      <rPr>
        <b/>
        <sz val="10"/>
        <color rgb="FF0070C0"/>
        <rFont val="Arial Narrow"/>
        <family val="2"/>
      </rPr>
      <t>C5-1</t>
    </r>
    <r>
      <rPr>
        <sz val="10"/>
        <color theme="1"/>
        <rFont val="Arial Narrow"/>
        <family val="2"/>
      </rPr>
      <t xml:space="preserve"> Appliquer la démarche qualité</t>
    </r>
  </si>
  <si>
    <t>C5-1.1 Être à l’écoute de la clientèle</t>
  </si>
  <si>
    <t>C5-1.3 Intégrer les dimensions liées à l’environnement et au développement durable dans sa pratique professionnelle</t>
  </si>
  <si>
    <r>
      <t xml:space="preserve">C5-2 </t>
    </r>
    <r>
      <rPr>
        <sz val="8"/>
        <rFont val="Arial Narrow"/>
        <family val="2"/>
      </rPr>
      <t>Maintenir la qualité globale</t>
    </r>
  </si>
  <si>
    <t>Formative 3</t>
  </si>
  <si>
    <t>N</t>
  </si>
  <si>
    <r>
      <rPr>
        <b/>
        <sz val="12"/>
        <color rgb="FF666699"/>
        <rFont val="Arial Narrow"/>
        <family val="2"/>
      </rPr>
      <t>C3-1.1</t>
    </r>
    <r>
      <rPr>
        <b/>
        <sz val="9"/>
        <color rgb="FF666699"/>
        <rFont val="Arial Narrow"/>
        <family val="2"/>
      </rPr>
      <t xml:space="preserve"> Adopter et faire adopter une attitude et un comportement professionnels</t>
    </r>
  </si>
  <si>
    <r>
      <t>Membres du jury pour la 1</t>
    </r>
    <r>
      <rPr>
        <b/>
        <vertAlign val="superscript"/>
        <sz val="10"/>
        <color theme="1"/>
        <rFont val="Arial Narrow"/>
        <family val="2"/>
      </rPr>
      <t>ère</t>
    </r>
    <r>
      <rPr>
        <b/>
        <sz val="10"/>
        <color theme="1"/>
        <rFont val="Arial Narrow"/>
        <family val="2"/>
      </rPr>
      <t xml:space="preserve"> évaluation</t>
    </r>
  </si>
  <si>
    <t>Professeur ou  formateur</t>
  </si>
  <si>
    <r>
      <t>Membres du jury pour la 2</t>
    </r>
    <r>
      <rPr>
        <b/>
        <vertAlign val="superscript"/>
        <sz val="10"/>
        <color theme="1"/>
        <rFont val="Arial Narrow"/>
        <family val="2"/>
      </rPr>
      <t>ème</t>
    </r>
    <r>
      <rPr>
        <b/>
        <sz val="10"/>
        <color theme="1"/>
        <rFont val="Arial Narrow"/>
        <family val="2"/>
      </rPr>
      <t xml:space="preserve"> évaluation</t>
    </r>
  </si>
  <si>
    <r>
      <t>Membres du jury pour la 3</t>
    </r>
    <r>
      <rPr>
        <b/>
        <vertAlign val="superscript"/>
        <sz val="10"/>
        <color theme="1"/>
        <rFont val="Arial Narrow"/>
        <family val="2"/>
      </rPr>
      <t>ème</t>
    </r>
    <r>
      <rPr>
        <b/>
        <sz val="10"/>
        <color theme="1"/>
        <rFont val="Arial Narrow"/>
        <family val="2"/>
      </rPr>
      <t xml:space="preserve"> évaluation</t>
    </r>
  </si>
  <si>
    <t>SITUATIONS des Périodes de Formation en Milieu Professionnel</t>
  </si>
  <si>
    <t>PFMP 2nde BAC PRO</t>
  </si>
  <si>
    <t>PFMP N°2 1ère BAC PRO</t>
  </si>
  <si>
    <t>PFMP N°1 T-BAC PRO</t>
  </si>
  <si>
    <t>3ème Éval. formative</t>
  </si>
  <si>
    <t>Situation  - E32</t>
  </si>
  <si>
    <t>VALIDATION E32-S1</t>
  </si>
  <si>
    <t>VALIDATION E32-S2</t>
  </si>
  <si>
    <t xml:space="preserve">BACCALAURÉAT  PROFESSIONNEL   RESTAURATION   </t>
  </si>
  <si>
    <t>ATTESTATION DES PÉRIODES DE FORMATION EN ENTREPRISE</t>
  </si>
  <si>
    <t xml:space="preserve">     Nom et Prénom de l'élève  :</t>
  </si>
  <si>
    <t>PÉRIODE D'OBSERVATION ET DE POSITIONNEMENT N°1</t>
  </si>
  <si>
    <t xml:space="preserve"> Signature du tuteur et cachet de l'entreprise</t>
  </si>
  <si>
    <r>
      <t>Du   :  ……………………...……..……..</t>
    </r>
    <r>
      <rPr>
        <b/>
        <sz val="12"/>
        <rFont val="Cambria"/>
        <family val="1"/>
        <scheme val="major"/>
      </rPr>
      <t xml:space="preserve">  au</t>
    </r>
    <r>
      <rPr>
        <sz val="12"/>
        <rFont val="Cambria"/>
        <family val="1"/>
        <scheme val="major"/>
      </rPr>
      <t xml:space="preserve">  ………………..…..….………….</t>
    </r>
  </si>
  <si>
    <t>Nom de l'entreprise :  …………………….....…..……..………………………..……</t>
  </si>
  <si>
    <t>Nom et fonction du tuteur : ……………………………………..……...……..……</t>
  </si>
  <si>
    <t>Nom du professeur évaluateur :  : …………………………….….….………..….</t>
  </si>
  <si>
    <t xml:space="preserve">PÉRIODE DE FORMATION N° 2 </t>
  </si>
  <si>
    <t xml:space="preserve">PÉRIODE DE FORMATION N° 3 </t>
  </si>
  <si>
    <t xml:space="preserve">PÉRIODE DE FORMATION N° 4 </t>
  </si>
  <si>
    <t xml:space="preserve">PÉRIODE DE FORMATION N° 5 </t>
  </si>
  <si>
    <t xml:space="preserve">PÉRIODE DE FORMATION N° 6 </t>
  </si>
  <si>
    <t>Signature du Chef d’Établissement :</t>
  </si>
  <si>
    <t>NOM, Prénom :</t>
  </si>
  <si>
    <t>PHOTO</t>
  </si>
  <si>
    <t>/30</t>
  </si>
  <si>
    <t xml:space="preserve">Établissement : </t>
  </si>
  <si>
    <t>BEP  « Restauration » option Commercialisation et Services en Restauration</t>
  </si>
  <si>
    <t>Évaluation de l'épreuve EP2 - Pratique professionnelle</t>
  </si>
  <si>
    <t xml:space="preserve">  /100 points</t>
  </si>
  <si>
    <r>
      <t xml:space="preserve">Première situation d’évaluation                                     </t>
    </r>
    <r>
      <rPr>
        <sz val="12"/>
        <color theme="1"/>
        <rFont val="Cambria"/>
        <family val="1"/>
        <scheme val="major"/>
      </rPr>
      <t>en entreprise</t>
    </r>
  </si>
  <si>
    <t xml:space="preserve">  /120 points</t>
  </si>
  <si>
    <r>
      <rPr>
        <b/>
        <sz val="12"/>
        <color theme="1"/>
        <rFont val="Cambria"/>
        <family val="1"/>
        <scheme val="major"/>
      </rPr>
      <t>Deuxième situation d’évaluation</t>
    </r>
    <r>
      <rPr>
        <sz val="12"/>
        <color theme="1"/>
        <rFont val="Cambria"/>
        <family val="1"/>
        <scheme val="major"/>
      </rPr>
      <t xml:space="preserve">                                                     en centre de formation</t>
    </r>
  </si>
  <si>
    <t>Note globale                                               proposée au jury</t>
  </si>
  <si>
    <t xml:space="preserve">  /220 points</t>
  </si>
  <si>
    <t xml:space="preserve">  /20 points</t>
  </si>
  <si>
    <t>PARTIE 1 : Organisation du travail                                                                           et d’argumentation commercial</t>
  </si>
  <si>
    <t>Observations                                                               Axes de progrès attendus</t>
  </si>
  <si>
    <t>Observations                                                      sur les progrès réalisés</t>
  </si>
  <si>
    <t xml:space="preserve">Lycée </t>
  </si>
  <si>
    <r>
      <t xml:space="preserve"> Années scolaires : </t>
    </r>
    <r>
      <rPr>
        <sz val="16"/>
        <color rgb="FFC00000"/>
        <rFont val="Cambria"/>
        <family val="1"/>
        <scheme val="major"/>
      </rPr>
      <t/>
    </r>
  </si>
  <si>
    <t>201… /201…. - 201…./201…. - 201…./201…</t>
  </si>
  <si>
    <t xml:space="preserve">Promotion / Session :  </t>
  </si>
  <si>
    <r>
      <t xml:space="preserve">Première situation d’évaluation                                                           Deuxième situation d’évaluation                            </t>
    </r>
    <r>
      <rPr>
        <sz val="12"/>
        <color theme="1"/>
        <rFont val="Arial Narrow"/>
        <family val="2"/>
      </rPr>
      <t xml:space="preserve"> en centre de formation</t>
    </r>
  </si>
  <si>
    <r>
      <t xml:space="preserve">Communication et commercialisation </t>
    </r>
    <r>
      <rPr>
        <sz val="12"/>
        <color theme="1"/>
        <rFont val="Arial Narrow"/>
        <family val="2"/>
      </rPr>
      <t xml:space="preserve">                            en centre de formation</t>
    </r>
  </si>
  <si>
    <t xml:space="preserve"> / 80                                points</t>
  </si>
  <si>
    <t>/ 60                              points</t>
  </si>
  <si>
    <t>/160                               points</t>
  </si>
  <si>
    <t>Évaluation de l'épreuve - E3 Pratique professionnelle</t>
  </si>
  <si>
    <t>E3 - Épreuve 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</si>
</sst>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[$-40C]d\ mmmm\ yyyy;@"/>
    <numFmt numFmtId="166" formatCode="[$-40C]d\-mmm\-yy;@"/>
    <numFmt numFmtId="167" formatCode="[$-F800]dddd\,\ mmmm\ dd\,\ yyyy"/>
    <numFmt numFmtId="168" formatCode="dd/mm/yy;@"/>
  </numFmts>
  <fonts count="17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 tint="0.499984740745262"/>
      <name val="Arial Narrow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1"/>
      <name val="Arial Narrow"/>
      <family val="2"/>
    </font>
    <font>
      <b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18"/>
      <name val="Cambria"/>
      <family val="1"/>
      <scheme val="major"/>
    </font>
    <font>
      <i/>
      <sz val="11"/>
      <color indexed="18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0"/>
      <name val="Arial Narrow"/>
      <family val="2"/>
    </font>
    <font>
      <b/>
      <sz val="14"/>
      <color rgb="FF0070C0"/>
      <name val="Cambria"/>
      <family val="1"/>
      <scheme val="major"/>
    </font>
    <font>
      <sz val="11"/>
      <color theme="0"/>
      <name val="Cambria"/>
      <family val="1"/>
      <scheme val="major"/>
    </font>
    <font>
      <sz val="9"/>
      <color theme="1"/>
      <name val="Cambria"/>
      <family val="1"/>
      <scheme val="major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mbria"/>
      <family val="1"/>
      <scheme val="major"/>
    </font>
    <font>
      <sz val="12"/>
      <name val="Arial"/>
      <family val="2"/>
    </font>
    <font>
      <sz val="7"/>
      <color theme="1"/>
      <name val="Cambria"/>
      <family val="1"/>
      <scheme val="major"/>
    </font>
    <font>
      <sz val="9"/>
      <color theme="1"/>
      <name val="Arial Narrow"/>
      <family val="2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rgb="FF0070C0"/>
      <name val="Cambria"/>
      <family val="1"/>
      <scheme val="major"/>
    </font>
    <font>
      <sz val="11"/>
      <name val="Arial"/>
      <family val="2"/>
    </font>
    <font>
      <sz val="10"/>
      <name val="Arial"/>
      <family val="2"/>
    </font>
    <font>
      <b/>
      <sz val="12"/>
      <color rgb="FFFFFFFF"/>
      <name val="Arial Narrow"/>
      <family val="2"/>
    </font>
    <font>
      <b/>
      <sz val="9"/>
      <color rgb="FF4F81BD"/>
      <name val="Arial Narrow"/>
      <family val="2"/>
    </font>
    <font>
      <b/>
      <sz val="9"/>
      <color theme="1"/>
      <name val="Arial Narrow"/>
      <family val="2"/>
    </font>
    <font>
      <sz val="2"/>
      <color theme="1"/>
      <name val="Arial Narrow"/>
      <family val="2"/>
    </font>
    <font>
      <i/>
      <sz val="7"/>
      <color theme="1"/>
      <name val="Arial Narrow"/>
      <family val="2"/>
    </font>
    <font>
      <b/>
      <sz val="7"/>
      <color theme="1"/>
      <name val="Cambria"/>
      <family val="1"/>
      <scheme val="major"/>
    </font>
    <font>
      <b/>
      <sz val="10"/>
      <color rgb="FF4F81BD"/>
      <name val="Arial Narrow"/>
      <family val="2"/>
    </font>
    <font>
      <b/>
      <sz val="9"/>
      <color rgb="FF666699"/>
      <name val="Arial Narrow"/>
      <family val="2"/>
    </font>
    <font>
      <b/>
      <sz val="10"/>
      <color theme="0" tint="-0.499984740745262"/>
      <name val="Cambria"/>
      <family val="1"/>
      <scheme val="major"/>
    </font>
    <font>
      <i/>
      <sz val="8"/>
      <color theme="1"/>
      <name val="Arial Narrow"/>
      <family val="2"/>
    </font>
    <font>
      <sz val="11"/>
      <color rgb="FFC0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8"/>
      <color rgb="FF4F81BD"/>
      <name val="Arial Narrow"/>
      <family val="2"/>
    </font>
    <font>
      <b/>
      <sz val="7"/>
      <color rgb="FF4F81BD"/>
      <name val="Arial Narrow"/>
      <family val="2"/>
    </font>
    <font>
      <sz val="9"/>
      <name val="Arial Narrow"/>
      <family val="2"/>
    </font>
    <font>
      <b/>
      <sz val="11"/>
      <color rgb="FFFF0000"/>
      <name val="Cambria"/>
      <family val="1"/>
      <scheme val="major"/>
    </font>
    <font>
      <b/>
      <sz val="11"/>
      <color rgb="FF006600"/>
      <name val="Cambria"/>
      <family val="1"/>
      <scheme val="major"/>
    </font>
    <font>
      <b/>
      <sz val="9"/>
      <name val="Arial Narrow"/>
      <family val="2"/>
    </font>
    <font>
      <sz val="7"/>
      <name val="Arial Narrow"/>
      <family val="2"/>
    </font>
    <font>
      <b/>
      <sz val="10"/>
      <color rgb="FF0070C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8"/>
      <name val="Arial Narrow"/>
      <family val="2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9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b/>
      <sz val="9"/>
      <color theme="1"/>
      <name val="Arial"/>
      <family val="2"/>
    </font>
    <font>
      <sz val="9"/>
      <name val="Cambria"/>
      <family val="1"/>
      <scheme val="major"/>
    </font>
    <font>
      <b/>
      <sz val="11"/>
      <color theme="1"/>
      <name val="Cambria"/>
      <family val="1"/>
    </font>
    <font>
      <sz val="14"/>
      <color theme="0"/>
      <name val="Cambria"/>
      <family val="1"/>
      <scheme val="major"/>
    </font>
    <font>
      <b/>
      <sz val="11"/>
      <color theme="1"/>
      <name val="Wingdings 2"/>
      <family val="1"/>
      <charset val="2"/>
    </font>
    <font>
      <b/>
      <sz val="10"/>
      <color theme="1"/>
      <name val="Times New Roman"/>
      <family val="1"/>
    </font>
    <font>
      <b/>
      <sz val="12"/>
      <color theme="1"/>
      <name val="Wingdings"/>
      <charset val="2"/>
    </font>
    <font>
      <b/>
      <sz val="16"/>
      <color theme="1"/>
      <name val="Wingdings"/>
      <charset val="2"/>
    </font>
    <font>
      <b/>
      <sz val="10"/>
      <color rgb="FF000000"/>
      <name val="Cambria"/>
      <family val="1"/>
      <scheme val="major"/>
    </font>
    <font>
      <sz val="8"/>
      <color rgb="FF000000"/>
      <name val="Cambria"/>
      <family val="1"/>
      <scheme val="major"/>
    </font>
    <font>
      <sz val="14"/>
      <color rgb="FF7030A0"/>
      <name val="Cambria"/>
      <family val="1"/>
      <scheme val="major"/>
    </font>
    <font>
      <sz val="14"/>
      <color rgb="FF006600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8"/>
      <color theme="9" tint="-0.499984740745262"/>
      <name val="Cambria"/>
      <family val="1"/>
      <scheme val="major"/>
    </font>
    <font>
      <i/>
      <sz val="7"/>
      <color theme="1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7"/>
      <color theme="1"/>
      <name val="Cambria"/>
      <family val="1"/>
      <scheme val="major"/>
    </font>
    <font>
      <b/>
      <sz val="18"/>
      <color rgb="FF365F91"/>
      <name val="Brush Script MT"/>
      <family val="4"/>
    </font>
    <font>
      <b/>
      <sz val="18"/>
      <color rgb="FFC00000"/>
      <name val="Cambria"/>
      <family val="1"/>
      <scheme val="major"/>
    </font>
    <font>
      <b/>
      <sz val="12"/>
      <color theme="1"/>
      <name val="Calibri"/>
      <family val="2"/>
    </font>
    <font>
      <b/>
      <vertAlign val="superscript"/>
      <sz val="14"/>
      <color theme="1"/>
      <name val="Cambria"/>
      <family val="1"/>
      <scheme val="major"/>
    </font>
    <font>
      <sz val="14"/>
      <color theme="1"/>
      <name val="Symbol"/>
      <family val="1"/>
      <charset val="2"/>
    </font>
    <font>
      <b/>
      <sz val="8.5"/>
      <color theme="1"/>
      <name val="Book Antiqua"/>
      <family val="1"/>
    </font>
    <font>
      <sz val="12"/>
      <color theme="1"/>
      <name val="Times New Roman"/>
      <family val="1"/>
    </font>
    <font>
      <b/>
      <sz val="12"/>
      <color rgb="FFC00000"/>
      <name val="Cambria"/>
      <family val="1"/>
      <scheme val="major"/>
    </font>
    <font>
      <sz val="14"/>
      <color rgb="FFC00000"/>
      <name val="Cambria"/>
      <family val="1"/>
      <scheme val="major"/>
    </font>
    <font>
      <sz val="10"/>
      <color theme="3" tint="-0.249977111117893"/>
      <name val="Arial Narrow"/>
      <family val="2"/>
    </font>
    <font>
      <b/>
      <sz val="12"/>
      <color rgb="FF00206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sz val="14"/>
      <color rgb="FF00206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6"/>
      <color rgb="FF7030A0"/>
      <name val="Cambria"/>
      <family val="1"/>
      <scheme val="major"/>
    </font>
    <font>
      <sz val="12"/>
      <color indexed="18"/>
      <name val="Times New Roman"/>
      <family val="1"/>
    </font>
    <font>
      <b/>
      <sz val="14"/>
      <color rgb="FFC00000"/>
      <name val="Cambria"/>
      <family val="1"/>
      <scheme val="major"/>
    </font>
    <font>
      <b/>
      <sz val="12"/>
      <color rgb="FF0070C0"/>
      <name val="Calibri"/>
      <family val="2"/>
      <scheme val="minor"/>
    </font>
    <font>
      <b/>
      <sz val="12"/>
      <color rgb="FF7030A0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0"/>
      <color rgb="FFC0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0"/>
      <name val="Cambria"/>
      <family val="1"/>
      <scheme val="major"/>
    </font>
    <font>
      <i/>
      <u/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rgb="FFC00000"/>
      <name val="Cambria"/>
      <family val="1"/>
      <scheme val="major"/>
    </font>
    <font>
      <sz val="12"/>
      <color rgb="FFFFFFFF"/>
      <name val="Arial Narrow"/>
      <family val="2"/>
    </font>
    <font>
      <b/>
      <vertAlign val="superscript"/>
      <sz val="8"/>
      <color theme="1"/>
      <name val="Arial Narrow"/>
      <family val="2"/>
    </font>
    <font>
      <sz val="9"/>
      <color rgb="FF666699"/>
      <name val="Arial Narrow"/>
      <family val="2"/>
    </font>
    <font>
      <b/>
      <sz val="11"/>
      <color rgb="FF4F81BD"/>
      <name val="Arial Narrow"/>
      <family val="2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sz val="10"/>
      <color theme="0" tint="-0.499984740745262"/>
      <name val="Cambria"/>
      <family val="1"/>
      <scheme val="major"/>
    </font>
    <font>
      <sz val="4"/>
      <color theme="1"/>
      <name val="Arial Narrow"/>
      <family val="2"/>
    </font>
    <font>
      <b/>
      <sz val="11"/>
      <color rgb="FF0070C0"/>
      <name val="Cambria"/>
      <family val="1"/>
      <scheme val="major"/>
    </font>
    <font>
      <sz val="2"/>
      <color rgb="FFC00000"/>
      <name val="Arial Narrow"/>
      <family val="2"/>
    </font>
    <font>
      <b/>
      <sz val="12"/>
      <color rgb="FF666699"/>
      <name val="Arial Narrow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b/>
      <sz val="10"/>
      <color rgb="FF666699"/>
      <name val="Arial Narrow"/>
      <family val="2"/>
    </font>
    <font>
      <b/>
      <sz val="2"/>
      <color theme="1"/>
      <name val="Arial Narrow"/>
      <family val="2"/>
    </font>
    <font>
      <b/>
      <sz val="11"/>
      <color rgb="FF002060"/>
      <name val="Cambria"/>
      <family val="1"/>
    </font>
    <font>
      <b/>
      <sz val="18"/>
      <name val="Cambria"/>
      <family val="1"/>
      <scheme val="major"/>
    </font>
    <font>
      <sz val="16"/>
      <name val="Cambria"/>
      <family val="1"/>
      <scheme val="major"/>
    </font>
    <font>
      <sz val="16"/>
      <color rgb="FFC00000"/>
      <name val="Cambria"/>
      <family val="1"/>
      <scheme val="major"/>
    </font>
    <font>
      <b/>
      <sz val="16"/>
      <name val="Cambria"/>
      <family val="1"/>
      <scheme val="major"/>
    </font>
    <font>
      <b/>
      <u/>
      <sz val="16"/>
      <name val="Cambria"/>
      <family val="1"/>
      <scheme val="major"/>
    </font>
    <font>
      <b/>
      <sz val="16"/>
      <color rgb="FF0070C0"/>
      <name val="Cambria"/>
      <family val="1"/>
      <scheme val="major"/>
    </font>
    <font>
      <sz val="12"/>
      <name val="Cambria"/>
      <family val="1"/>
      <scheme val="major"/>
    </font>
    <font>
      <i/>
      <sz val="11"/>
      <color rgb="FF002060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0"/>
      <name val="Calibri"/>
      <family val="2"/>
      <scheme val="minor"/>
    </font>
    <font>
      <b/>
      <i/>
      <sz val="14"/>
      <color theme="0"/>
      <name val="Cambria"/>
      <family val="1"/>
      <scheme val="major"/>
    </font>
    <font>
      <sz val="11"/>
      <color theme="1"/>
      <name val="Book Antiqua"/>
      <family val="1"/>
    </font>
    <font>
      <b/>
      <sz val="18"/>
      <color rgb="FFFF000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sz val="2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0"/>
      <color rgb="FFFF0000"/>
      <name val="Cambria"/>
      <family val="1"/>
      <scheme val="major"/>
    </font>
    <font>
      <b/>
      <sz val="14"/>
      <color theme="0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0EB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lightDown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1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thick">
        <color theme="9" tint="0.39994506668294322"/>
      </top>
      <bottom style="thick">
        <color theme="9" tint="0.39994506668294322"/>
      </bottom>
      <diagonal/>
    </border>
    <border>
      <left/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 style="thick">
        <color theme="9" tint="0.59996337778862885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  <border>
      <left style="dotted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/>
      <top style="thin">
        <color auto="1"/>
      </top>
      <bottom style="thick">
        <color theme="0" tint="-0.499984740745262"/>
      </bottom>
      <diagonal/>
    </border>
    <border>
      <left/>
      <right style="thin">
        <color indexed="64"/>
      </right>
      <top style="thin">
        <color auto="1"/>
      </top>
      <bottom style="thick">
        <color theme="0" tint="-0.499984740745262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 style="thin">
        <color auto="1"/>
      </bottom>
      <diagonal/>
    </border>
    <border>
      <left/>
      <right/>
      <top style="dashDot">
        <color auto="1"/>
      </top>
      <bottom style="thin">
        <color auto="1"/>
      </bottom>
      <diagonal/>
    </border>
    <border>
      <left/>
      <right style="thin">
        <color auto="1"/>
      </right>
      <top style="dashDot">
        <color auto="1"/>
      </top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double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/>
      <top style="thick">
        <color theme="0" tint="-0.499984740745262"/>
      </top>
      <bottom style="thin">
        <color indexed="64"/>
      </bottom>
      <diagonal/>
    </border>
    <border>
      <left/>
      <right/>
      <top style="thick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/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/>
      <bottom style="thick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9">
    <xf numFmtId="0" fontId="0" fillId="0" borderId="0"/>
    <xf numFmtId="0" fontId="34" fillId="0" borderId="0"/>
    <xf numFmtId="0" fontId="33" fillId="0" borderId="0"/>
    <xf numFmtId="164" fontId="53" fillId="0" borderId="0" applyFont="0" applyFill="0" applyBorder="0" applyAlignment="0" applyProtection="0"/>
    <xf numFmtId="0" fontId="45" fillId="0" borderId="0"/>
    <xf numFmtId="0" fontId="54" fillId="0" borderId="0"/>
    <xf numFmtId="0" fontId="53" fillId="0" borderId="0"/>
    <xf numFmtId="0" fontId="33" fillId="0" borderId="0"/>
    <xf numFmtId="0" fontId="134" fillId="0" borderId="0" applyNumberFormat="0" applyFill="0" applyBorder="0" applyAlignment="0" applyProtection="0">
      <alignment vertical="top"/>
      <protection locked="0"/>
    </xf>
  </cellStyleXfs>
  <cellXfs count="12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7" fillId="0" borderId="22" xfId="0" applyFont="1" applyBorder="1"/>
    <xf numFmtId="0" fontId="0" fillId="0" borderId="23" xfId="0" applyBorder="1"/>
    <xf numFmtId="0" fontId="0" fillId="0" borderId="23" xfId="0" quotePrefix="1" applyBorder="1" applyAlignment="1">
      <alignment horizontal="right"/>
    </xf>
    <xf numFmtId="0" fontId="0" fillId="0" borderId="0" xfId="0" applyAlignment="1"/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8" fillId="0" borderId="0" xfId="0" quotePrefix="1" applyFont="1"/>
    <xf numFmtId="0" fontId="3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1" applyFont="1" applyBorder="1"/>
    <xf numFmtId="0" fontId="36" fillId="0" borderId="0" xfId="1" applyFont="1" applyBorder="1"/>
    <xf numFmtId="0" fontId="17" fillId="0" borderId="8" xfId="0" applyFont="1" applyBorder="1"/>
    <xf numFmtId="0" fontId="22" fillId="0" borderId="0" xfId="0" applyFont="1" applyAlignment="1">
      <alignment horizontal="left" vertical="center"/>
    </xf>
    <xf numFmtId="0" fontId="19" fillId="0" borderId="0" xfId="2" applyFont="1" applyBorder="1" applyAlignment="1">
      <alignment horizontal="center"/>
    </xf>
    <xf numFmtId="0" fontId="33" fillId="0" borderId="0" xfId="2"/>
    <xf numFmtId="0" fontId="2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33" fillId="0" borderId="0" xfId="2" applyBorder="1"/>
    <xf numFmtId="0" fontId="8" fillId="0" borderId="0" xfId="2" applyFont="1" applyFill="1" applyBorder="1" applyAlignment="1">
      <alignment horizontal="center"/>
    </xf>
    <xf numFmtId="0" fontId="21" fillId="0" borderId="0" xfId="2" applyFont="1"/>
    <xf numFmtId="0" fontId="33" fillId="0" borderId="0" xfId="2" applyFill="1" applyBorder="1" applyAlignment="1">
      <alignment horizontal="center"/>
    </xf>
    <xf numFmtId="0" fontId="33" fillId="0" borderId="0" xfId="2" applyFill="1" applyBorder="1" applyAlignment="1"/>
    <xf numFmtId="0" fontId="44" fillId="0" borderId="0" xfId="2" applyFont="1" applyAlignment="1">
      <alignment horizontal="center" vertical="center"/>
    </xf>
    <xf numFmtId="0" fontId="0" fillId="0" borderId="0" xfId="0" applyFill="1"/>
    <xf numFmtId="0" fontId="58" fillId="0" borderId="0" xfId="0" applyFont="1"/>
    <xf numFmtId="0" fontId="0" fillId="0" borderId="0" xfId="0" applyBorder="1"/>
    <xf numFmtId="0" fontId="63" fillId="0" borderId="0" xfId="2" applyFont="1" applyBorder="1" applyAlignment="1">
      <alignment horizontal="center"/>
    </xf>
    <xf numFmtId="0" fontId="25" fillId="0" borderId="0" xfId="0" applyFont="1"/>
    <xf numFmtId="0" fontId="12" fillId="0" borderId="42" xfId="0" applyFont="1" applyBorder="1" applyAlignment="1">
      <alignment wrapText="1"/>
    </xf>
    <xf numFmtId="0" fontId="25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39" fillId="0" borderId="0" xfId="2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29" fillId="14" borderId="0" xfId="0" applyFont="1" applyFill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2" applyFont="1" applyBorder="1" applyAlignment="1">
      <alignment horizontal="center"/>
    </xf>
    <xf numFmtId="0" fontId="63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0" fillId="0" borderId="0" xfId="0"/>
    <xf numFmtId="0" fontId="22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0" fillId="0" borderId="0" xfId="0"/>
    <xf numFmtId="0" fontId="21" fillId="0" borderId="0" xfId="2" applyFont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0" fontId="0" fillId="0" borderId="0" xfId="0"/>
    <xf numFmtId="0" fontId="21" fillId="0" borderId="0" xfId="2" applyFont="1" applyBorder="1" applyAlignment="1">
      <alignment horizontal="left" vertical="center"/>
    </xf>
    <xf numFmtId="0" fontId="0" fillId="0" borderId="0" xfId="0"/>
    <xf numFmtId="0" fontId="0" fillId="0" borderId="8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77" fillId="0" borderId="0" xfId="2" applyFont="1" applyFill="1" applyBorder="1" applyAlignment="1">
      <alignment horizontal="center" vertical="center"/>
    </xf>
    <xf numFmtId="0" fontId="51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/>
    </xf>
    <xf numFmtId="0" fontId="51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23" fillId="0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43" fillId="0" borderId="0" xfId="2" applyFont="1" applyFill="1" applyBorder="1" applyAlignment="1"/>
    <xf numFmtId="0" fontId="0" fillId="0" borderId="0" xfId="2" applyFont="1" applyFill="1" applyBorder="1" applyAlignment="1"/>
    <xf numFmtId="0" fontId="79" fillId="0" borderId="0" xfId="2" applyFont="1" applyFill="1" applyBorder="1" applyAlignment="1"/>
    <xf numFmtId="0" fontId="50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left" vertical="center"/>
    </xf>
    <xf numFmtId="0" fontId="82" fillId="0" borderId="0" xfId="2" applyFont="1" applyFill="1" applyBorder="1" applyAlignment="1">
      <alignment horizontal="left" vertical="center"/>
    </xf>
    <xf numFmtId="0" fontId="84" fillId="0" borderId="0" xfId="2" applyFont="1" applyFill="1" applyBorder="1" applyAlignment="1">
      <alignment horizontal="left"/>
    </xf>
    <xf numFmtId="0" fontId="85" fillId="0" borderId="0" xfId="2" applyFont="1" applyFill="1" applyBorder="1" applyAlignment="1">
      <alignment horizontal="left" vertical="center"/>
    </xf>
    <xf numFmtId="0" fontId="83" fillId="0" borderId="0" xfId="2" applyFont="1" applyFill="1" applyBorder="1" applyAlignment="1">
      <alignment horizontal="left"/>
    </xf>
    <xf numFmtId="0" fontId="78" fillId="0" borderId="0" xfId="2" applyFont="1" applyFill="1" applyBorder="1" applyAlignment="1">
      <alignment horizontal="left"/>
    </xf>
    <xf numFmtId="0" fontId="88" fillId="0" borderId="10" xfId="0" applyFont="1" applyBorder="1" applyAlignment="1">
      <alignment horizontal="center" wrapText="1"/>
    </xf>
    <xf numFmtId="0" fontId="81" fillId="0" borderId="0" xfId="2" applyFont="1" applyFill="1" applyBorder="1" applyAlignment="1">
      <alignment horizontal="center" vertical="center"/>
    </xf>
    <xf numFmtId="0" fontId="82" fillId="0" borderId="0" xfId="2" applyFont="1" applyFill="1" applyBorder="1" applyAlignment="1">
      <alignment horizontal="center" vertical="center"/>
    </xf>
    <xf numFmtId="0" fontId="87" fillId="0" borderId="10" xfId="2" applyFont="1" applyFill="1" applyBorder="1" applyAlignment="1">
      <alignment horizontal="left" vertical="center"/>
    </xf>
    <xf numFmtId="0" fontId="82" fillId="0" borderId="10" xfId="2" applyFont="1" applyFill="1" applyBorder="1" applyAlignment="1">
      <alignment horizontal="left" vertical="center"/>
    </xf>
    <xf numFmtId="0" fontId="33" fillId="0" borderId="0" xfId="2" applyFill="1" applyBorder="1" applyAlignment="1">
      <alignment vertical="top"/>
    </xf>
    <xf numFmtId="0" fontId="42" fillId="0" borderId="0" xfId="0" applyFont="1" applyBorder="1" applyAlignment="1">
      <alignment horizontal="left" vertical="top" wrapText="1"/>
    </xf>
    <xf numFmtId="0" fontId="60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wrapText="1"/>
    </xf>
    <xf numFmtId="0" fontId="86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2" applyFont="1"/>
    <xf numFmtId="0" fontId="1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2" applyFont="1" applyBorder="1"/>
    <xf numFmtId="0" fontId="93" fillId="0" borderId="0" xfId="0" applyFont="1" applyBorder="1" applyAlignment="1"/>
    <xf numFmtId="0" fontId="40" fillId="18" borderId="0" xfId="2" applyFont="1" applyFill="1"/>
    <xf numFmtId="0" fontId="22" fillId="0" borderId="10" xfId="0" applyFont="1" applyBorder="1" applyAlignment="1">
      <alignment horizontal="center" wrapText="1"/>
    </xf>
    <xf numFmtId="0" fontId="82" fillId="20" borderId="20" xfId="2" applyFont="1" applyFill="1" applyBorder="1" applyAlignment="1">
      <alignment horizontal="left" vertical="center"/>
    </xf>
    <xf numFmtId="0" fontId="82" fillId="20" borderId="10" xfId="2" applyFont="1" applyFill="1" applyBorder="1" applyAlignment="1">
      <alignment horizontal="left" vertical="center"/>
    </xf>
    <xf numFmtId="0" fontId="85" fillId="20" borderId="10" xfId="2" applyFont="1" applyFill="1" applyBorder="1" applyAlignment="1">
      <alignment horizontal="left" vertical="center"/>
    </xf>
    <xf numFmtId="0" fontId="87" fillId="20" borderId="20" xfId="2" applyFont="1" applyFill="1" applyBorder="1" applyAlignment="1">
      <alignment horizontal="left" vertical="center"/>
    </xf>
    <xf numFmtId="0" fontId="87" fillId="20" borderId="10" xfId="2" applyFont="1" applyFill="1" applyBorder="1" applyAlignment="1">
      <alignment horizontal="left" vertical="center"/>
    </xf>
    <xf numFmtId="0" fontId="13" fillId="20" borderId="19" xfId="0" applyFont="1" applyFill="1" applyBorder="1" applyAlignment="1">
      <alignment horizontal="center" wrapText="1"/>
    </xf>
    <xf numFmtId="0" fontId="13" fillId="20" borderId="10" xfId="0" applyFont="1" applyFill="1" applyBorder="1" applyAlignment="1">
      <alignment horizontal="center" wrapText="1"/>
    </xf>
    <xf numFmtId="0" fontId="13" fillId="20" borderId="20" xfId="0" applyFont="1" applyFill="1" applyBorder="1" applyAlignment="1">
      <alignment horizontal="center" wrapText="1"/>
    </xf>
    <xf numFmtId="0" fontId="77" fillId="20" borderId="10" xfId="2" applyFont="1" applyFill="1" applyBorder="1" applyAlignment="1">
      <alignment horizontal="left" vertical="center"/>
    </xf>
    <xf numFmtId="0" fontId="78" fillId="20" borderId="10" xfId="2" applyFont="1" applyFill="1" applyBorder="1" applyAlignment="1">
      <alignment horizontal="left" vertical="center"/>
    </xf>
    <xf numFmtId="0" fontId="100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2" applyFont="1" applyFill="1" applyBorder="1" applyAlignment="1">
      <alignment horizontal="left"/>
    </xf>
    <xf numFmtId="0" fontId="83" fillId="0" borderId="0" xfId="2" applyFont="1" applyFill="1" applyBorder="1" applyAlignment="1"/>
    <xf numFmtId="0" fontId="21" fillId="0" borderId="31" xfId="2" applyFont="1" applyBorder="1"/>
    <xf numFmtId="0" fontId="8" fillId="0" borderId="32" xfId="2" applyFont="1" applyBorder="1"/>
    <xf numFmtId="0" fontId="8" fillId="0" borderId="33" xfId="2" applyFont="1" applyBorder="1"/>
    <xf numFmtId="0" fontId="10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9" fillId="0" borderId="0" xfId="2" applyFont="1" applyFill="1" applyBorder="1" applyAlignment="1">
      <alignment horizontal="left"/>
    </xf>
    <xf numFmtId="0" fontId="46" fillId="0" borderId="0" xfId="2" applyFont="1" applyFill="1" applyBorder="1" applyAlignment="1">
      <alignment horizontal="left" vertical="center" wrapText="1"/>
    </xf>
    <xf numFmtId="0" fontId="49" fillId="0" borderId="0" xfId="2" applyFont="1" applyFill="1" applyBorder="1" applyAlignment="1">
      <alignment horizontal="left"/>
    </xf>
    <xf numFmtId="0" fontId="21" fillId="0" borderId="0" xfId="2" applyFont="1" applyAlignment="1">
      <alignment vertical="top"/>
    </xf>
    <xf numFmtId="0" fontId="48" fillId="0" borderId="0" xfId="0" applyFont="1"/>
    <xf numFmtId="0" fontId="50" fillId="0" borderId="21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31" xfId="0" applyFont="1" applyBorder="1"/>
    <xf numFmtId="0" fontId="48" fillId="0" borderId="32" xfId="0" applyFont="1" applyBorder="1"/>
    <xf numFmtId="0" fontId="0" fillId="0" borderId="33" xfId="0" applyBorder="1"/>
    <xf numFmtId="0" fontId="8" fillId="0" borderId="32" xfId="0" applyFont="1" applyBorder="1"/>
    <xf numFmtId="0" fontId="0" fillId="0" borderId="32" xfId="0" applyBorder="1"/>
    <xf numFmtId="0" fontId="50" fillId="0" borderId="0" xfId="0" applyFont="1"/>
    <xf numFmtId="0" fontId="0" fillId="0" borderId="0" xfId="0" applyAlignment="1">
      <alignment vertical="center"/>
    </xf>
    <xf numFmtId="0" fontId="109" fillId="0" borderId="0" xfId="0" applyFont="1" applyAlignment="1">
      <alignment horizontal="left" vertical="center"/>
    </xf>
    <xf numFmtId="0" fontId="111" fillId="0" borderId="0" xfId="0" applyFont="1"/>
    <xf numFmtId="0" fontId="23" fillId="2" borderId="16" xfId="0" applyFont="1" applyFill="1" applyBorder="1"/>
    <xf numFmtId="0" fontId="115" fillId="2" borderId="13" xfId="0" applyFont="1" applyFill="1" applyBorder="1" applyAlignment="1">
      <alignment horizontal="center" vertical="center"/>
    </xf>
    <xf numFmtId="0" fontId="115" fillId="2" borderId="18" xfId="0" applyFont="1" applyFill="1" applyBorder="1" applyAlignment="1">
      <alignment horizontal="center" vertical="center"/>
    </xf>
    <xf numFmtId="0" fontId="112" fillId="2" borderId="18" xfId="0" applyFont="1" applyFill="1" applyBorder="1" applyAlignment="1">
      <alignment horizontal="center" vertical="center"/>
    </xf>
    <xf numFmtId="0" fontId="116" fillId="2" borderId="18" xfId="0" applyFont="1" applyFill="1" applyBorder="1" applyAlignment="1">
      <alignment horizontal="center" vertical="center"/>
    </xf>
    <xf numFmtId="0" fontId="116" fillId="2" borderId="14" xfId="0" applyFont="1" applyFill="1" applyBorder="1" applyAlignment="1">
      <alignment horizontal="center" vertical="center"/>
    </xf>
    <xf numFmtId="0" fontId="18" fillId="0" borderId="8" xfId="0" quotePrefix="1" applyFont="1" applyBorder="1" applyAlignment="1">
      <alignment vertical="center"/>
    </xf>
    <xf numFmtId="0" fontId="48" fillId="0" borderId="0" xfId="2" applyFont="1" applyBorder="1" applyAlignment="1">
      <alignment horizontal="center"/>
    </xf>
    <xf numFmtId="0" fontId="120" fillId="0" borderId="10" xfId="2" quotePrefix="1" applyFont="1" applyBorder="1" applyAlignment="1">
      <alignment horizontal="right"/>
    </xf>
    <xf numFmtId="0" fontId="122" fillId="0" borderId="50" xfId="0" applyFont="1" applyBorder="1" applyAlignment="1">
      <alignment horizontal="center" vertical="center" wrapText="1"/>
    </xf>
    <xf numFmtId="0" fontId="29" fillId="0" borderId="23" xfId="0" quotePrefix="1" applyFont="1" applyBorder="1" applyAlignment="1">
      <alignment horizontal="left"/>
    </xf>
    <xf numFmtId="2" fontId="120" fillId="0" borderId="10" xfId="2" applyNumberFormat="1" applyFont="1" applyBorder="1"/>
    <xf numFmtId="2" fontId="52" fillId="0" borderId="19" xfId="2" quotePrefix="1" applyNumberFormat="1" applyFont="1" applyBorder="1" applyAlignment="1">
      <alignment horizontal="right"/>
    </xf>
    <xf numFmtId="0" fontId="39" fillId="0" borderId="20" xfId="2" quotePrefix="1" applyFont="1" applyBorder="1" applyAlignment="1">
      <alignment horizontal="right"/>
    </xf>
    <xf numFmtId="0" fontId="42" fillId="0" borderId="68" xfId="0" applyFont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/>
    </xf>
    <xf numFmtId="0" fontId="63" fillId="0" borderId="0" xfId="2" applyFont="1" applyBorder="1" applyAlignment="1">
      <alignment horizontal="center"/>
    </xf>
    <xf numFmtId="0" fontId="21" fillId="0" borderId="38" xfId="2" applyFont="1" applyBorder="1" applyAlignment="1">
      <alignment horizontal="center" vertical="center"/>
    </xf>
    <xf numFmtId="0" fontId="82" fillId="0" borderId="19" xfId="2" applyFont="1" applyFill="1" applyBorder="1" applyAlignment="1">
      <alignment horizontal="left" vertical="center"/>
    </xf>
    <xf numFmtId="0" fontId="91" fillId="3" borderId="0" xfId="2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00" fillId="0" borderId="10" xfId="0" applyFont="1" applyBorder="1" applyAlignment="1" applyProtection="1">
      <alignment horizontal="center" vertical="center"/>
      <protection locked="0"/>
    </xf>
    <xf numFmtId="0" fontId="98" fillId="0" borderId="10" xfId="0" applyFont="1" applyBorder="1" applyAlignment="1" applyProtection="1">
      <alignment horizontal="center" vertical="center"/>
      <protection locked="0"/>
    </xf>
    <xf numFmtId="0" fontId="65" fillId="0" borderId="72" xfId="0" applyFont="1" applyBorder="1" applyAlignment="1">
      <alignment horizontal="center"/>
    </xf>
    <xf numFmtId="0" fontId="65" fillId="0" borderId="75" xfId="0" applyFont="1" applyBorder="1" applyAlignment="1">
      <alignment horizontal="center"/>
    </xf>
    <xf numFmtId="0" fontId="65" fillId="0" borderId="76" xfId="0" applyFont="1" applyBorder="1" applyAlignment="1">
      <alignment horizontal="center"/>
    </xf>
    <xf numFmtId="0" fontId="36" fillId="0" borderId="0" xfId="1" applyFont="1" applyBorder="1" applyAlignment="1" applyProtection="1">
      <alignment horizontal="left" vertical="center"/>
      <protection locked="0"/>
    </xf>
    <xf numFmtId="166" fontId="123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2" fontId="123" fillId="0" borderId="0" xfId="1" applyNumberFormat="1" applyFont="1" applyBorder="1" applyAlignment="1" applyProtection="1">
      <alignment horizontal="center" vertical="center"/>
      <protection locked="0"/>
    </xf>
    <xf numFmtId="0" fontId="114" fillId="0" borderId="66" xfId="0" applyFont="1" applyBorder="1" applyProtection="1">
      <protection locked="0"/>
    </xf>
    <xf numFmtId="0" fontId="117" fillId="0" borderId="67" xfId="0" applyFont="1" applyBorder="1" applyAlignment="1" applyProtection="1">
      <alignment vertical="top"/>
      <protection locked="0"/>
    </xf>
    <xf numFmtId="0" fontId="118" fillId="0" borderId="66" xfId="0" applyFont="1" applyBorder="1" applyProtection="1">
      <protection locked="0"/>
    </xf>
    <xf numFmtId="0" fontId="23" fillId="0" borderId="66" xfId="0" applyFont="1" applyBorder="1" applyProtection="1">
      <protection locked="0"/>
    </xf>
    <xf numFmtId="0" fontId="115" fillId="0" borderId="1" xfId="0" applyFont="1" applyBorder="1" applyAlignment="1" applyProtection="1">
      <alignment horizontal="center" vertical="center"/>
      <protection locked="0"/>
    </xf>
    <xf numFmtId="0" fontId="112" fillId="0" borderId="1" xfId="0" applyFont="1" applyBorder="1" applyAlignment="1" applyProtection="1">
      <alignment horizontal="center" vertical="center"/>
      <protection locked="0"/>
    </xf>
    <xf numFmtId="0" fontId="116" fillId="0" borderId="1" xfId="0" applyFont="1" applyBorder="1" applyAlignment="1" applyProtection="1">
      <alignment horizontal="center" vertical="center"/>
      <protection locked="0"/>
    </xf>
    <xf numFmtId="0" fontId="115" fillId="2" borderId="13" xfId="0" applyFont="1" applyFill="1" applyBorder="1" applyAlignment="1" applyProtection="1">
      <alignment horizontal="center" vertical="center"/>
      <protection locked="0"/>
    </xf>
    <xf numFmtId="0" fontId="115" fillId="2" borderId="18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112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/>
    </xf>
    <xf numFmtId="0" fontId="121" fillId="0" borderId="20" xfId="0" applyFont="1" applyBorder="1" applyAlignment="1">
      <alignment horizontal="right" vertical="center" wrapText="1"/>
    </xf>
    <xf numFmtId="2" fontId="52" fillId="0" borderId="19" xfId="2" applyNumberFormat="1" applyFont="1" applyFill="1" applyBorder="1" applyAlignment="1" applyProtection="1">
      <alignment horizontal="center" vertical="center"/>
      <protection locked="0"/>
    </xf>
    <xf numFmtId="2" fontId="52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78" fillId="0" borderId="10" xfId="2" applyFont="1" applyFill="1" applyBorder="1" applyAlignment="1" applyProtection="1">
      <alignment horizontal="left" vertical="center"/>
      <protection locked="0"/>
    </xf>
    <xf numFmtId="0" fontId="77" fillId="0" borderId="10" xfId="2" applyFont="1" applyFill="1" applyBorder="1" applyAlignment="1" applyProtection="1">
      <alignment horizontal="left" vertical="center"/>
      <protection locked="0"/>
    </xf>
    <xf numFmtId="0" fontId="82" fillId="0" borderId="10" xfId="2" applyFont="1" applyFill="1" applyBorder="1" applyAlignment="1" applyProtection="1">
      <alignment horizontal="left" vertical="center"/>
      <protection locked="0"/>
    </xf>
    <xf numFmtId="0" fontId="87" fillId="0" borderId="10" xfId="2" applyFont="1" applyFill="1" applyBorder="1" applyAlignment="1" applyProtection="1">
      <alignment horizontal="left" vertical="center"/>
      <protection locked="0"/>
    </xf>
    <xf numFmtId="0" fontId="71" fillId="0" borderId="10" xfId="2" applyFont="1" applyFill="1" applyBorder="1" applyAlignment="1" applyProtection="1">
      <alignment horizontal="left" vertical="center"/>
      <protection locked="0"/>
    </xf>
    <xf numFmtId="0" fontId="84" fillId="0" borderId="10" xfId="2" applyFont="1" applyFill="1" applyBorder="1" applyAlignment="1" applyProtection="1">
      <alignment horizontal="left"/>
      <protection locked="0"/>
    </xf>
    <xf numFmtId="0" fontId="83" fillId="0" borderId="10" xfId="2" applyFont="1" applyFill="1" applyBorder="1" applyAlignment="1" applyProtection="1">
      <alignment horizontal="left"/>
      <protection locked="0"/>
    </xf>
    <xf numFmtId="0" fontId="85" fillId="0" borderId="10" xfId="2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9" fillId="0" borderId="0" xfId="2" applyFont="1" applyBorder="1" applyAlignment="1">
      <alignment horizontal="center" vertical="center" wrapText="1"/>
    </xf>
    <xf numFmtId="0" fontId="8" fillId="0" borderId="20" xfId="2" applyFont="1" applyBorder="1" applyAlignment="1">
      <alignment vertical="center"/>
    </xf>
    <xf numFmtId="0" fontId="51" fillId="0" borderId="10" xfId="2" quotePrefix="1" applyFont="1" applyBorder="1" applyAlignment="1">
      <alignment horizontal="right" vertical="center"/>
    </xf>
    <xf numFmtId="0" fontId="19" fillId="0" borderId="10" xfId="0" applyFont="1" applyBorder="1" applyAlignment="1">
      <alignment horizontal="center" wrapText="1"/>
    </xf>
    <xf numFmtId="0" fontId="51" fillId="0" borderId="20" xfId="2" quotePrefix="1" applyFont="1" applyBorder="1" applyAlignment="1">
      <alignment horizontal="right" vertical="center"/>
    </xf>
    <xf numFmtId="2" fontId="130" fillId="0" borderId="19" xfId="2" applyNumberFormat="1" applyFont="1" applyBorder="1" applyAlignment="1">
      <alignment vertical="center"/>
    </xf>
    <xf numFmtId="0" fontId="48" fillId="0" borderId="20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2" fillId="0" borderId="10" xfId="2" applyFont="1" applyFill="1" applyBorder="1" applyAlignment="1" applyProtection="1">
      <alignment horizontal="center" vertical="center"/>
      <protection locked="0"/>
    </xf>
    <xf numFmtId="0" fontId="85" fillId="0" borderId="10" xfId="2" applyFont="1" applyFill="1" applyBorder="1" applyAlignment="1" applyProtection="1">
      <alignment horizontal="center" vertical="center"/>
      <protection locked="0"/>
    </xf>
    <xf numFmtId="0" fontId="87" fillId="0" borderId="10" xfId="2" applyFont="1" applyFill="1" applyBorder="1" applyAlignment="1" applyProtection="1">
      <alignment horizontal="center" vertical="center"/>
      <protection locked="0"/>
    </xf>
    <xf numFmtId="0" fontId="89" fillId="0" borderId="10" xfId="2" applyFont="1" applyFill="1" applyBorder="1" applyAlignment="1" applyProtection="1">
      <alignment horizontal="center" vertical="center"/>
      <protection locked="0"/>
    </xf>
    <xf numFmtId="0" fontId="83" fillId="0" borderId="10" xfId="2" applyFont="1" applyFill="1" applyBorder="1" applyAlignment="1" applyProtection="1">
      <alignment horizontal="center" vertical="center"/>
      <protection locked="0"/>
    </xf>
    <xf numFmtId="2" fontId="131" fillId="0" borderId="19" xfId="2" applyNumberFormat="1" applyFont="1" applyFill="1" applyBorder="1" applyAlignment="1" applyProtection="1">
      <alignment vertic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2" fontId="131" fillId="0" borderId="19" xfId="2" applyNumberFormat="1" applyFont="1" applyBorder="1" applyAlignment="1" applyProtection="1">
      <alignment vertical="center"/>
      <protection locked="0"/>
    </xf>
    <xf numFmtId="0" fontId="21" fillId="0" borderId="21" xfId="0" applyFont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41" fillId="0" borderId="20" xfId="2" applyFont="1" applyFill="1" applyBorder="1" applyAlignment="1" applyProtection="1">
      <alignment vertical="center"/>
      <protection locked="0"/>
    </xf>
    <xf numFmtId="0" fontId="41" fillId="0" borderId="10" xfId="2" applyFont="1" applyFill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82" fillId="0" borderId="20" xfId="2" applyFont="1" applyFill="1" applyBorder="1" applyAlignment="1" applyProtection="1">
      <alignment horizontal="left" vertical="center"/>
      <protection locked="0"/>
    </xf>
    <xf numFmtId="0" fontId="9" fillId="0" borderId="10" xfId="2" applyFont="1" applyFill="1" applyBorder="1" applyAlignment="1" applyProtection="1">
      <alignment vertical="center"/>
      <protection locked="0"/>
    </xf>
    <xf numFmtId="0" fontId="89" fillId="0" borderId="10" xfId="2" applyFont="1" applyFill="1" applyBorder="1" applyAlignment="1" applyProtection="1">
      <alignment horizontal="left" vertical="center"/>
      <protection locked="0"/>
    </xf>
    <xf numFmtId="0" fontId="83" fillId="0" borderId="10" xfId="2" applyFont="1" applyFill="1" applyBorder="1" applyAlignment="1" applyProtection="1">
      <alignment horizontal="left" vertical="center"/>
      <protection locked="0"/>
    </xf>
    <xf numFmtId="0" fontId="117" fillId="0" borderId="66" xfId="0" applyFont="1" applyBorder="1" applyProtection="1">
      <protection locked="0"/>
    </xf>
    <xf numFmtId="0" fontId="19" fillId="0" borderId="0" xfId="2" applyFont="1" applyAlignment="1">
      <alignment horizontal="center" vertical="top"/>
    </xf>
    <xf numFmtId="0" fontId="126" fillId="0" borderId="10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3" fillId="0" borderId="0" xfId="0" applyFont="1"/>
    <xf numFmtId="0" fontId="17" fillId="0" borderId="0" xfId="0" applyFont="1"/>
    <xf numFmtId="0" fontId="134" fillId="0" borderId="0" xfId="8" applyAlignment="1" applyProtection="1"/>
    <xf numFmtId="0" fontId="8" fillId="0" borderId="10" xfId="0" applyFont="1" applyBorder="1"/>
    <xf numFmtId="0" fontId="36" fillId="0" borderId="10" xfId="1" applyFont="1" applyBorder="1" applyAlignment="1" applyProtection="1">
      <alignment horizontal="left" vertical="center"/>
      <protection locked="0"/>
    </xf>
    <xf numFmtId="0" fontId="51" fillId="13" borderId="52" xfId="0" applyFont="1" applyFill="1" applyBorder="1" applyAlignment="1" applyProtection="1">
      <alignment horizontal="center" vertical="center" wrapText="1"/>
      <protection locked="0"/>
    </xf>
    <xf numFmtId="0" fontId="51" fillId="17" borderId="50" xfId="0" applyFont="1" applyFill="1" applyBorder="1" applyAlignment="1" applyProtection="1">
      <alignment horizontal="center" vertical="center" wrapText="1"/>
      <protection locked="0"/>
    </xf>
    <xf numFmtId="0" fontId="51" fillId="16" borderId="43" xfId="0" applyFont="1" applyFill="1" applyBorder="1" applyAlignment="1" applyProtection="1">
      <alignment horizontal="center" vertical="center" wrapText="1"/>
      <protection locked="0"/>
    </xf>
    <xf numFmtId="0" fontId="135" fillId="0" borderId="0" xfId="2" applyFont="1" applyFill="1" applyBorder="1" applyAlignment="1">
      <alignment horizontal="center"/>
    </xf>
    <xf numFmtId="0" fontId="124" fillId="0" borderId="0" xfId="2" quotePrefix="1" applyFont="1" applyFill="1" applyBorder="1" applyAlignment="1" applyProtection="1">
      <alignment horizontal="center" vertical="center"/>
    </xf>
    <xf numFmtId="0" fontId="121" fillId="0" borderId="10" xfId="0" applyFont="1" applyBorder="1" applyAlignment="1" applyProtection="1">
      <alignment horizontal="center" vertical="center" wrapText="1"/>
      <protection locked="0"/>
    </xf>
    <xf numFmtId="0" fontId="112" fillId="0" borderId="0" xfId="2" quotePrefix="1" applyFont="1" applyFill="1" applyBorder="1" applyAlignment="1" applyProtection="1">
      <alignment horizontal="center" vertical="center"/>
    </xf>
    <xf numFmtId="0" fontId="135" fillId="0" borderId="0" xfId="2" quotePrefix="1" applyFont="1" applyFill="1" applyBorder="1" applyAlignment="1" applyProtection="1">
      <alignment horizontal="center" vertical="center"/>
    </xf>
    <xf numFmtId="0" fontId="106" fillId="0" borderId="0" xfId="0" applyFont="1" applyAlignment="1" applyProtection="1">
      <protection locked="0"/>
    </xf>
    <xf numFmtId="0" fontId="2" fillId="0" borderId="0" xfId="2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/>
    </xf>
    <xf numFmtId="0" fontId="39" fillId="0" borderId="0" xfId="2" applyFont="1" applyAlignment="1">
      <alignment horizontal="left" vertical="center" wrapText="1"/>
    </xf>
    <xf numFmtId="0" fontId="110" fillId="0" borderId="0" xfId="0" applyFont="1" applyAlignment="1">
      <alignment horizontal="right"/>
    </xf>
    <xf numFmtId="0" fontId="21" fillId="0" borderId="0" xfId="2" applyFont="1" applyBorder="1" applyAlignment="1">
      <alignment horizontal="center" vertical="center" wrapText="1"/>
    </xf>
    <xf numFmtId="0" fontId="17" fillId="0" borderId="0" xfId="0" applyFont="1" applyFill="1"/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top"/>
    </xf>
    <xf numFmtId="0" fontId="138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42" fillId="11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/>
    </xf>
    <xf numFmtId="0" fontId="42" fillId="0" borderId="86" xfId="0" applyFont="1" applyBorder="1" applyAlignment="1">
      <alignment vertical="center" wrapText="1"/>
    </xf>
    <xf numFmtId="0" fontId="25" fillId="0" borderId="86" xfId="0" applyFont="1" applyFill="1" applyBorder="1" applyAlignment="1">
      <alignment horizontal="center"/>
    </xf>
    <xf numFmtId="0" fontId="43" fillId="0" borderId="86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95" xfId="0" applyFont="1" applyBorder="1" applyAlignment="1">
      <alignment vertical="center" wrapText="1"/>
    </xf>
    <xf numFmtId="0" fontId="25" fillId="0" borderId="95" xfId="0" applyFont="1" applyFill="1" applyBorder="1" applyAlignment="1">
      <alignment horizontal="center"/>
    </xf>
    <xf numFmtId="0" fontId="43" fillId="0" borderId="95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2" fillId="0" borderId="89" xfId="0" applyFont="1" applyBorder="1" applyAlignment="1">
      <alignment vertical="center" wrapText="1"/>
    </xf>
    <xf numFmtId="0" fontId="140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wrapText="1"/>
    </xf>
    <xf numFmtId="0" fontId="140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center" vertical="top" wrapText="1"/>
    </xf>
    <xf numFmtId="0" fontId="143" fillId="0" borderId="86" xfId="0" applyFont="1" applyFill="1" applyBorder="1" applyAlignment="1">
      <alignment horizontal="center" vertical="top" wrapText="1"/>
    </xf>
    <xf numFmtId="0" fontId="143" fillId="0" borderId="10" xfId="0" applyFont="1" applyFill="1" applyBorder="1" applyAlignment="1">
      <alignment horizontal="center" vertical="top" wrapText="1"/>
    </xf>
    <xf numFmtId="0" fontId="140" fillId="0" borderId="89" xfId="0" applyFont="1" applyBorder="1" applyAlignment="1">
      <alignment vertical="center" wrapText="1"/>
    </xf>
    <xf numFmtId="0" fontId="143" fillId="0" borderId="68" xfId="0" applyFont="1" applyFill="1" applyBorder="1" applyAlignment="1">
      <alignment horizontal="center" vertical="top" wrapText="1"/>
    </xf>
    <xf numFmtId="0" fontId="145" fillId="0" borderId="0" xfId="0" applyFont="1" applyAlignment="1"/>
    <xf numFmtId="0" fontId="57" fillId="7" borderId="99" xfId="0" applyFont="1" applyFill="1" applyBorder="1" applyAlignment="1">
      <alignment horizontal="center" vertical="center"/>
    </xf>
    <xf numFmtId="0" fontId="27" fillId="7" borderId="99" xfId="0" applyFont="1" applyFill="1" applyBorder="1" applyAlignment="1">
      <alignment horizontal="center" vertical="center" wrapText="1"/>
    </xf>
    <xf numFmtId="0" fontId="57" fillId="7" borderId="100" xfId="0" applyFont="1" applyFill="1" applyBorder="1" applyAlignment="1">
      <alignment horizontal="center" vertical="center"/>
    </xf>
    <xf numFmtId="0" fontId="27" fillId="7" borderId="100" xfId="0" applyFont="1" applyFill="1" applyBorder="1" applyAlignment="1">
      <alignment horizontal="center" vertical="center" wrapText="1"/>
    </xf>
    <xf numFmtId="0" fontId="26" fillId="7" borderId="10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3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62" fillId="0" borderId="0" xfId="0" applyFont="1" applyFill="1" applyBorder="1" applyAlignment="1">
      <alignment horizontal="center" textRotation="90"/>
    </xf>
    <xf numFmtId="0" fontId="5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0" fillId="0" borderId="10" xfId="0" applyFill="1" applyBorder="1"/>
    <xf numFmtId="0" fontId="0" fillId="0" borderId="10" xfId="0" applyBorder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14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53" xfId="0" applyBorder="1" applyAlignment="1"/>
    <xf numFmtId="0" fontId="0" fillId="0" borderId="39" xfId="0" applyBorder="1"/>
    <xf numFmtId="0" fontId="0" fillId="0" borderId="41" xfId="0" applyBorder="1"/>
    <xf numFmtId="0" fontId="0" fillId="0" borderId="40" xfId="0" applyBorder="1"/>
    <xf numFmtId="0" fontId="26" fillId="0" borderId="28" xfId="0" applyFont="1" applyFill="1" applyBorder="1" applyAlignment="1">
      <alignment horizontal="left"/>
    </xf>
    <xf numFmtId="0" fontId="0" fillId="0" borderId="0" xfId="0" applyBorder="1" applyAlignment="1"/>
    <xf numFmtId="0" fontId="26" fillId="0" borderId="0" xfId="0" applyFont="1" applyFill="1" applyBorder="1" applyAlignment="1">
      <alignment horizontal="left"/>
    </xf>
    <xf numFmtId="0" fontId="0" fillId="0" borderId="47" xfId="0" applyBorder="1" applyAlignment="1"/>
    <xf numFmtId="0" fontId="0" fillId="0" borderId="28" xfId="0" applyBorder="1" applyAlignment="1"/>
    <xf numFmtId="0" fontId="12" fillId="0" borderId="0" xfId="0" applyFont="1" applyFill="1" applyBorder="1" applyAlignment="1">
      <alignment horizontal="left" vertical="top"/>
    </xf>
    <xf numFmtId="0" fontId="0" fillId="0" borderId="47" xfId="0" applyBorder="1"/>
    <xf numFmtId="0" fontId="0" fillId="0" borderId="0" xfId="0" applyFill="1" applyBorder="1" applyAlignment="1">
      <alignment horizontal="left"/>
    </xf>
    <xf numFmtId="0" fontId="0" fillId="0" borderId="28" xfId="0" applyBorder="1"/>
    <xf numFmtId="0" fontId="0" fillId="0" borderId="47" xfId="0" applyFill="1" applyBorder="1" applyAlignment="1">
      <alignment horizontal="left"/>
    </xf>
    <xf numFmtId="0" fontId="0" fillId="0" borderId="45" xfId="0" applyBorder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/>
    <xf numFmtId="0" fontId="2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0" fillId="0" borderId="0" xfId="0" applyFont="1" applyFill="1" applyBorder="1" applyAlignment="1">
      <alignment horizontal="left"/>
    </xf>
    <xf numFmtId="0" fontId="150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15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143" fillId="0" borderId="0" xfId="0" applyFont="1" applyFill="1" applyBorder="1" applyAlignment="1">
      <alignment horizontal="left" vertical="top"/>
    </xf>
    <xf numFmtId="0" fontId="14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63" fillId="0" borderId="0" xfId="0" applyFont="1"/>
    <xf numFmtId="0" fontId="2" fillId="0" borderId="32" xfId="2" applyFont="1" applyBorder="1" applyAlignment="1">
      <alignment horizontal="center"/>
    </xf>
    <xf numFmtId="0" fontId="0" fillId="0" borderId="37" xfId="0" applyBorder="1"/>
    <xf numFmtId="0" fontId="0" fillId="0" borderId="37" xfId="0" applyBorder="1" applyAlignment="1"/>
    <xf numFmtId="0" fontId="12" fillId="0" borderId="37" xfId="0" applyFont="1" applyBorder="1" applyAlignment="1">
      <alignment wrapText="1"/>
    </xf>
    <xf numFmtId="0" fontId="42" fillId="0" borderId="26" xfId="0" applyFont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horizontal="center" wrapText="1"/>
    </xf>
    <xf numFmtId="0" fontId="8" fillId="0" borderId="0" xfId="2" applyFont="1" applyBorder="1" applyAlignment="1">
      <alignment vertical="center" wrapText="1"/>
    </xf>
    <xf numFmtId="0" fontId="48" fillId="0" borderId="0" xfId="2" applyFont="1" applyBorder="1" applyAlignment="1">
      <alignment horizontal="center" vertical="center"/>
    </xf>
    <xf numFmtId="0" fontId="19" fillId="0" borderId="0" xfId="2" applyFont="1" applyBorder="1" applyAlignment="1"/>
    <xf numFmtId="0" fontId="54" fillId="0" borderId="0" xfId="5"/>
    <xf numFmtId="0" fontId="153" fillId="0" borderId="0" xfId="5" applyFont="1" applyBorder="1" applyAlignment="1">
      <alignment horizontal="center" vertical="center"/>
    </xf>
    <xf numFmtId="0" fontId="49" fillId="0" borderId="0" xfId="5" applyFont="1" applyBorder="1" applyAlignment="1">
      <alignment vertical="center"/>
    </xf>
    <xf numFmtId="0" fontId="54" fillId="0" borderId="0" xfId="5" applyAlignment="1">
      <alignment vertical="center"/>
    </xf>
    <xf numFmtId="0" fontId="81" fillId="0" borderId="31" xfId="5" applyFont="1" applyBorder="1"/>
    <xf numFmtId="0" fontId="82" fillId="0" borderId="33" xfId="5" applyFont="1" applyBorder="1"/>
    <xf numFmtId="0" fontId="82" fillId="0" borderId="0" xfId="5" applyFont="1" applyBorder="1"/>
    <xf numFmtId="0" fontId="81" fillId="0" borderId="11" xfId="5" applyFont="1" applyBorder="1" applyAlignment="1">
      <alignment horizontal="center" vertical="top" wrapText="1"/>
    </xf>
    <xf numFmtId="0" fontId="82" fillId="0" borderId="26" xfId="5" applyFont="1" applyBorder="1"/>
    <xf numFmtId="0" fontId="82" fillId="0" borderId="35" xfId="5" applyFont="1" applyBorder="1"/>
    <xf numFmtId="0" fontId="81" fillId="0" borderId="34" xfId="5" applyFont="1" applyBorder="1"/>
    <xf numFmtId="0" fontId="35" fillId="0" borderId="0" xfId="1" applyFont="1" applyBorder="1" applyProtection="1">
      <protection locked="0"/>
    </xf>
    <xf numFmtId="0" fontId="36" fillId="0" borderId="0" xfId="1" applyFont="1" applyBorder="1" applyProtection="1">
      <protection locked="0"/>
    </xf>
    <xf numFmtId="0" fontId="82" fillId="0" borderId="36" xfId="5" applyFont="1" applyBorder="1" applyAlignment="1">
      <alignment vertical="center"/>
    </xf>
    <xf numFmtId="0" fontId="82" fillId="0" borderId="38" xfId="5" applyFont="1" applyBorder="1" applyAlignment="1">
      <alignment vertical="center"/>
    </xf>
    <xf numFmtId="0" fontId="82" fillId="0" borderId="0" xfId="5" applyFont="1" applyBorder="1" applyAlignment="1">
      <alignment vertical="center"/>
    </xf>
    <xf numFmtId="0" fontId="81" fillId="0" borderId="12" xfId="5" applyFont="1" applyBorder="1" applyAlignment="1">
      <alignment vertical="center"/>
    </xf>
    <xf numFmtId="0" fontId="159" fillId="0" borderId="0" xfId="1" applyFont="1" applyBorder="1" applyProtection="1">
      <protection locked="0"/>
    </xf>
    <xf numFmtId="0" fontId="81" fillId="0" borderId="0" xfId="5" applyFont="1" applyBorder="1"/>
    <xf numFmtId="0" fontId="82" fillId="0" borderId="35" xfId="5" applyFont="1" applyBorder="1" applyAlignment="1">
      <alignment vertical="center"/>
    </xf>
    <xf numFmtId="0" fontId="82" fillId="0" borderId="0" xfId="5" applyFont="1"/>
    <xf numFmtId="0" fontId="81" fillId="0" borderId="0" xfId="5" applyFont="1"/>
    <xf numFmtId="0" fontId="160" fillId="0" borderId="0" xfId="5" applyFont="1"/>
    <xf numFmtId="0" fontId="164" fillId="0" borderId="0" xfId="0" applyFont="1"/>
    <xf numFmtId="0" fontId="153" fillId="0" borderId="36" xfId="5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/>
    </xf>
    <xf numFmtId="0" fontId="33" fillId="0" borderId="0" xfId="2" applyFill="1" applyBorder="1"/>
    <xf numFmtId="0" fontId="33" fillId="24" borderId="0" xfId="2" applyFill="1"/>
    <xf numFmtId="0" fontId="33" fillId="0" borderId="0" xfId="2" applyFill="1"/>
    <xf numFmtId="0" fontId="50" fillId="0" borderId="0" xfId="2" applyFont="1" applyAlignment="1">
      <alignment vertical="center" wrapText="1"/>
    </xf>
    <xf numFmtId="0" fontId="50" fillId="0" borderId="0" xfId="2" applyFont="1" applyFill="1" applyAlignment="1">
      <alignment horizontal="center" vertical="center"/>
    </xf>
    <xf numFmtId="0" fontId="33" fillId="0" borderId="0" xfId="2" applyFill="1" applyAlignment="1">
      <alignment vertical="center"/>
    </xf>
    <xf numFmtId="0" fontId="33" fillId="0" borderId="0" xfId="2" applyAlignment="1">
      <alignment horizontal="center" vertical="center" wrapText="1"/>
    </xf>
    <xf numFmtId="0" fontId="33" fillId="0" borderId="0" xfId="2" applyAlignment="1">
      <alignment horizontal="right"/>
    </xf>
    <xf numFmtId="0" fontId="32" fillId="0" borderId="0" xfId="2" applyFont="1" applyAlignment="1">
      <alignment horizontal="right" wrapText="1"/>
    </xf>
    <xf numFmtId="0" fontId="37" fillId="0" borderId="31" xfId="2" applyFont="1" applyBorder="1"/>
    <xf numFmtId="0" fontId="33" fillId="0" borderId="32" xfId="2" applyBorder="1"/>
    <xf numFmtId="0" fontId="33" fillId="0" borderId="33" xfId="2" applyBorder="1"/>
    <xf numFmtId="0" fontId="72" fillId="0" borderId="12" xfId="0" applyFont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67" fillId="27" borderId="0" xfId="0" applyFont="1" applyFill="1" applyAlignment="1">
      <alignment horizontal="right" vertical="center"/>
    </xf>
    <xf numFmtId="0" fontId="19" fillId="0" borderId="0" xfId="2" applyFont="1" applyAlignment="1">
      <alignment vertical="center"/>
    </xf>
    <xf numFmtId="0" fontId="50" fillId="0" borderId="0" xfId="0" applyFont="1" applyAlignment="1">
      <alignment horizontal="center"/>
    </xf>
    <xf numFmtId="2" fontId="123" fillId="0" borderId="10" xfId="1" applyNumberFormat="1" applyFont="1" applyBorder="1" applyAlignment="1" applyProtection="1">
      <alignment horizontal="center" vertical="center"/>
      <protection locked="0"/>
    </xf>
    <xf numFmtId="0" fontId="112" fillId="26" borderId="19" xfId="0" applyFont="1" applyFill="1" applyBorder="1" applyAlignment="1" applyProtection="1">
      <alignment horizontal="center"/>
      <protection locked="0"/>
    </xf>
    <xf numFmtId="0" fontId="112" fillId="26" borderId="21" xfId="0" applyFont="1" applyFill="1" applyBorder="1" applyAlignment="1" applyProtection="1">
      <alignment horizontal="center"/>
      <protection locked="0"/>
    </xf>
    <xf numFmtId="0" fontId="166" fillId="23" borderId="110" xfId="0" applyFont="1" applyFill="1" applyBorder="1" applyAlignment="1">
      <alignment horizontal="center"/>
    </xf>
    <xf numFmtId="0" fontId="166" fillId="23" borderId="111" xfId="0" applyFont="1" applyFill="1" applyBorder="1" applyAlignment="1">
      <alignment horizontal="center"/>
    </xf>
    <xf numFmtId="0" fontId="165" fillId="0" borderId="111" xfId="0" applyFont="1" applyBorder="1" applyAlignment="1" applyProtection="1">
      <alignment horizontal="center"/>
      <protection locked="0"/>
    </xf>
    <xf numFmtId="0" fontId="165" fillId="0" borderId="112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7" fontId="121" fillId="0" borderId="19" xfId="0" applyNumberFormat="1" applyFont="1" applyBorder="1" applyAlignment="1" applyProtection="1">
      <alignment horizontal="center" vertical="center"/>
      <protection locked="0"/>
    </xf>
    <xf numFmtId="167" fontId="121" fillId="0" borderId="20" xfId="0" applyNumberFormat="1" applyFont="1" applyBorder="1" applyAlignment="1" applyProtection="1">
      <alignment horizontal="center" vertical="center"/>
      <protection locked="0"/>
    </xf>
    <xf numFmtId="166" fontId="123" fillId="0" borderId="10" xfId="1" applyNumberFormat="1" applyFont="1" applyBorder="1" applyAlignment="1" applyProtection="1">
      <alignment horizontal="center" vertical="center"/>
      <protection locked="0"/>
    </xf>
    <xf numFmtId="0" fontId="65" fillId="0" borderId="77" xfId="0" applyFont="1" applyBorder="1" applyAlignment="1" applyProtection="1">
      <alignment horizontal="center" vertical="center"/>
      <protection locked="0"/>
    </xf>
    <xf numFmtId="0" fontId="65" fillId="0" borderId="79" xfId="0" applyFont="1" applyBorder="1" applyAlignment="1" applyProtection="1">
      <alignment horizontal="center" vertical="center"/>
      <protection locked="0"/>
    </xf>
    <xf numFmtId="0" fontId="65" fillId="0" borderId="78" xfId="0" applyFont="1" applyBorder="1" applyAlignment="1" applyProtection="1">
      <alignment horizontal="center" vertical="center"/>
      <protection locked="0"/>
    </xf>
    <xf numFmtId="0" fontId="65" fillId="0" borderId="73" xfId="0" applyFont="1" applyBorder="1" applyAlignment="1" applyProtection="1">
      <alignment horizontal="center" vertical="center"/>
      <protection locked="0"/>
    </xf>
    <xf numFmtId="0" fontId="65" fillId="0" borderId="80" xfId="0" applyFont="1" applyBorder="1" applyAlignment="1" applyProtection="1">
      <alignment horizontal="center" vertical="center"/>
      <protection locked="0"/>
    </xf>
    <xf numFmtId="0" fontId="65" fillId="0" borderId="74" xfId="0" applyFont="1" applyBorder="1" applyAlignment="1" applyProtection="1">
      <alignment horizontal="center" vertical="center"/>
      <protection locked="0"/>
    </xf>
    <xf numFmtId="0" fontId="65" fillId="0" borderId="81" xfId="0" applyFont="1" applyBorder="1" applyAlignment="1" applyProtection="1">
      <alignment horizontal="center" vertical="center"/>
      <protection locked="0"/>
    </xf>
    <xf numFmtId="0" fontId="65" fillId="0" borderId="82" xfId="0" applyFont="1" applyBorder="1" applyAlignment="1" applyProtection="1">
      <alignment horizontal="center" vertical="center"/>
      <protection locked="0"/>
    </xf>
    <xf numFmtId="0" fontId="65" fillId="0" borderId="83" xfId="0" applyFont="1" applyBorder="1" applyAlignment="1" applyProtection="1">
      <alignment horizontal="center" vertical="center"/>
      <protection locked="0"/>
    </xf>
    <xf numFmtId="0" fontId="113" fillId="0" borderId="31" xfId="0" applyFont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/>
    </xf>
    <xf numFmtId="0" fontId="127" fillId="0" borderId="36" xfId="0" applyFont="1" applyBorder="1" applyAlignment="1">
      <alignment horizontal="center" vertical="center"/>
    </xf>
    <xf numFmtId="0" fontId="66" fillId="0" borderId="19" xfId="0" applyFont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172" fillId="28" borderId="0" xfId="0" applyFont="1" applyFill="1" applyAlignment="1">
      <alignment horizontal="right" vertical="center"/>
    </xf>
    <xf numFmtId="0" fontId="99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64" fillId="0" borderId="0" xfId="0" applyFont="1" applyAlignment="1">
      <alignment horizontal="right"/>
    </xf>
    <xf numFmtId="0" fontId="66" fillId="0" borderId="0" xfId="0" applyFont="1" applyAlignment="1">
      <alignment horizontal="left" vertical="center"/>
    </xf>
    <xf numFmtId="0" fontId="116" fillId="0" borderId="19" xfId="0" applyFont="1" applyBorder="1" applyAlignment="1" applyProtection="1">
      <alignment horizontal="center" vertical="center"/>
      <protection locked="0"/>
    </xf>
    <xf numFmtId="0" fontId="116" fillId="0" borderId="21" xfId="0" applyFont="1" applyBorder="1" applyAlignment="1" applyProtection="1">
      <alignment horizontal="center" vertical="center"/>
      <protection locked="0"/>
    </xf>
    <xf numFmtId="0" fontId="116" fillId="0" borderId="2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63" fillId="0" borderId="10" xfId="0" applyFont="1" applyBorder="1" applyAlignment="1">
      <alignment horizontal="center" vertical="center"/>
    </xf>
    <xf numFmtId="0" fontId="50" fillId="0" borderId="32" xfId="0" applyFont="1" applyBorder="1" applyAlignment="1">
      <alignment horizontal="left"/>
    </xf>
    <xf numFmtId="0" fontId="105" fillId="0" borderId="0" xfId="0" applyFont="1" applyAlignment="1">
      <alignment horizontal="center" vertical="center" wrapText="1"/>
    </xf>
    <xf numFmtId="0" fontId="132" fillId="0" borderId="19" xfId="0" applyFont="1" applyBorder="1" applyAlignment="1" applyProtection="1">
      <alignment horizontal="center" vertical="center"/>
    </xf>
    <xf numFmtId="0" fontId="132" fillId="0" borderId="21" xfId="0" applyFont="1" applyBorder="1" applyAlignment="1" applyProtection="1">
      <alignment horizontal="center" vertical="center"/>
    </xf>
    <xf numFmtId="0" fontId="132" fillId="0" borderId="20" xfId="0" applyFont="1" applyBorder="1" applyAlignment="1" applyProtection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106" fillId="0" borderId="32" xfId="0" applyFont="1" applyBorder="1" applyAlignment="1" applyProtection="1">
      <alignment horizontal="center" vertical="center"/>
      <protection locked="0"/>
    </xf>
    <xf numFmtId="0" fontId="106" fillId="0" borderId="33" xfId="0" applyFont="1" applyBorder="1" applyAlignment="1" applyProtection="1">
      <alignment horizontal="center" vertical="center"/>
      <protection locked="0"/>
    </xf>
    <xf numFmtId="0" fontId="106" fillId="0" borderId="37" xfId="0" applyFont="1" applyBorder="1" applyAlignment="1" applyProtection="1">
      <alignment horizontal="center" vertical="center"/>
      <protection locked="0"/>
    </xf>
    <xf numFmtId="0" fontId="106" fillId="0" borderId="3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39" fillId="0" borderId="21" xfId="0" applyNumberFormat="1" applyFont="1" applyBorder="1" applyAlignment="1">
      <alignment horizontal="left" vertical="center"/>
    </xf>
    <xf numFmtId="165" fontId="39" fillId="0" borderId="20" xfId="0" applyNumberFormat="1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61" fillId="0" borderId="36" xfId="0" applyFont="1" applyBorder="1" applyAlignment="1" applyProtection="1">
      <alignment horizontal="left" vertical="center" wrapText="1"/>
      <protection locked="0"/>
    </xf>
    <xf numFmtId="0" fontId="162" fillId="0" borderId="37" xfId="0" applyFont="1" applyBorder="1" applyAlignment="1" applyProtection="1">
      <alignment horizontal="left" vertical="center" wrapText="1"/>
      <protection locked="0"/>
    </xf>
    <xf numFmtId="0" fontId="162" fillId="0" borderId="38" xfId="0" applyFont="1" applyBorder="1" applyAlignment="1" applyProtection="1">
      <alignment horizontal="left" vertical="center" wrapText="1"/>
      <protection locked="0"/>
    </xf>
    <xf numFmtId="0" fontId="43" fillId="0" borderId="97" xfId="0" applyFont="1" applyFill="1" applyBorder="1" applyAlignment="1">
      <alignment horizontal="center"/>
    </xf>
    <xf numFmtId="0" fontId="43" fillId="0" borderId="98" xfId="0" applyFont="1" applyFill="1" applyBorder="1" applyAlignment="1">
      <alignment horizontal="center"/>
    </xf>
    <xf numFmtId="0" fontId="43" fillId="0" borderId="106" xfId="0" applyFont="1" applyFill="1" applyBorder="1" applyAlignment="1">
      <alignment horizontal="center"/>
    </xf>
    <xf numFmtId="0" fontId="43" fillId="0" borderId="70" xfId="0" applyFont="1" applyFill="1" applyBorder="1" applyAlignment="1">
      <alignment horizontal="center"/>
    </xf>
    <xf numFmtId="0" fontId="43" fillId="0" borderId="107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11" borderId="87" xfId="0" applyFont="1" applyFill="1" applyBorder="1" applyAlignment="1">
      <alignment horizontal="center" wrapText="1"/>
    </xf>
    <xf numFmtId="0" fontId="43" fillId="11" borderId="88" xfId="0" applyFont="1" applyFill="1" applyBorder="1" applyAlignment="1">
      <alignment horizontal="center" wrapText="1"/>
    </xf>
    <xf numFmtId="0" fontId="43" fillId="11" borderId="96" xfId="0" applyFont="1" applyFill="1" applyBorder="1" applyAlignment="1">
      <alignment horizontal="center" wrapText="1"/>
    </xf>
    <xf numFmtId="0" fontId="43" fillId="11" borderId="26" xfId="0" applyFont="1" applyFill="1" applyBorder="1" applyAlignment="1">
      <alignment horizontal="center" wrapText="1"/>
    </xf>
    <xf numFmtId="0" fontId="43" fillId="11" borderId="0" xfId="0" applyFont="1" applyFill="1" applyBorder="1" applyAlignment="1">
      <alignment horizontal="center" wrapText="1"/>
    </xf>
    <xf numFmtId="0" fontId="43" fillId="11" borderId="35" xfId="0" applyFont="1" applyFill="1" applyBorder="1" applyAlignment="1">
      <alignment horizontal="center" wrapText="1"/>
    </xf>
    <xf numFmtId="0" fontId="43" fillId="11" borderId="90" xfId="0" applyFont="1" applyFill="1" applyBorder="1" applyAlignment="1">
      <alignment horizontal="center" wrapText="1"/>
    </xf>
    <xf numFmtId="0" fontId="43" fillId="11" borderId="91" xfId="0" applyFont="1" applyFill="1" applyBorder="1" applyAlignment="1">
      <alignment horizontal="center" wrapText="1"/>
    </xf>
    <xf numFmtId="0" fontId="43" fillId="11" borderId="92" xfId="0" applyFont="1" applyFill="1" applyBorder="1" applyAlignment="1">
      <alignment horizontal="center" wrapText="1"/>
    </xf>
    <xf numFmtId="0" fontId="43" fillId="0" borderId="87" xfId="0" applyFont="1" applyFill="1" applyBorder="1" applyAlignment="1">
      <alignment horizontal="center"/>
    </xf>
    <xf numFmtId="0" fontId="43" fillId="0" borderId="88" xfId="0" applyFont="1" applyFill="1" applyBorder="1" applyAlignment="1">
      <alignment horizontal="center"/>
    </xf>
    <xf numFmtId="0" fontId="43" fillId="0" borderId="96" xfId="0" applyFont="1" applyFill="1" applyBorder="1" applyAlignment="1">
      <alignment horizontal="center"/>
    </xf>
    <xf numFmtId="0" fontId="43" fillId="0" borderId="90" xfId="0" applyFont="1" applyFill="1" applyBorder="1" applyAlignment="1">
      <alignment horizontal="center"/>
    </xf>
    <xf numFmtId="0" fontId="43" fillId="0" borderId="91" xfId="0" applyFont="1" applyFill="1" applyBorder="1" applyAlignment="1">
      <alignment horizontal="center"/>
    </xf>
    <xf numFmtId="0" fontId="43" fillId="0" borderId="92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93" xfId="0" applyFont="1" applyFill="1" applyBorder="1" applyAlignment="1">
      <alignment horizontal="center"/>
    </xf>
    <xf numFmtId="0" fontId="43" fillId="0" borderId="94" xfId="0" applyFont="1" applyFill="1" applyBorder="1" applyAlignment="1">
      <alignment horizontal="center"/>
    </xf>
    <xf numFmtId="0" fontId="43" fillId="0" borderId="108" xfId="0" applyFont="1" applyFill="1" applyBorder="1" applyAlignment="1">
      <alignment horizontal="center"/>
    </xf>
    <xf numFmtId="0" fontId="23" fillId="2" borderId="44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wrapText="1"/>
    </xf>
    <xf numFmtId="0" fontId="27" fillId="8" borderId="21" xfId="0" applyFont="1" applyFill="1" applyBorder="1" applyAlignment="1">
      <alignment horizontal="center" wrapText="1"/>
    </xf>
    <xf numFmtId="0" fontId="27" fillId="8" borderId="20" xfId="0" applyFont="1" applyFill="1" applyBorder="1" applyAlignment="1">
      <alignment horizontal="center" wrapText="1"/>
    </xf>
    <xf numFmtId="0" fontId="27" fillId="21" borderId="19" xfId="0" applyFont="1" applyFill="1" applyBorder="1" applyAlignment="1">
      <alignment horizontal="center" wrapText="1"/>
    </xf>
    <xf numFmtId="0" fontId="27" fillId="21" borderId="21" xfId="0" applyFont="1" applyFill="1" applyBorder="1" applyAlignment="1">
      <alignment horizontal="center" wrapText="1"/>
    </xf>
    <xf numFmtId="0" fontId="27" fillId="21" borderId="20" xfId="0" applyFont="1" applyFill="1" applyBorder="1" applyAlignment="1">
      <alignment horizontal="center" wrapText="1"/>
    </xf>
    <xf numFmtId="0" fontId="27" fillId="9" borderId="19" xfId="0" applyFont="1" applyFill="1" applyBorder="1" applyAlignment="1">
      <alignment horizontal="center" wrapText="1"/>
    </xf>
    <xf numFmtId="0" fontId="27" fillId="9" borderId="21" xfId="0" applyFont="1" applyFill="1" applyBorder="1" applyAlignment="1">
      <alignment horizontal="center" wrapText="1"/>
    </xf>
    <xf numFmtId="0" fontId="27" fillId="9" borderId="20" xfId="0" applyFont="1" applyFill="1" applyBorder="1" applyAlignment="1">
      <alignment horizontal="center" wrapText="1"/>
    </xf>
    <xf numFmtId="0" fontId="144" fillId="0" borderId="32" xfId="0" applyFont="1" applyBorder="1" applyAlignment="1">
      <alignment horizontal="center" vertical="center" wrapText="1"/>
    </xf>
    <xf numFmtId="0" fontId="144" fillId="0" borderId="37" xfId="0" applyFont="1" applyBorder="1" applyAlignment="1">
      <alignment horizontal="center" vertical="center" wrapText="1"/>
    </xf>
    <xf numFmtId="0" fontId="59" fillId="7" borderId="19" xfId="0" applyFont="1" applyFill="1" applyBorder="1" applyAlignment="1">
      <alignment horizontal="center" vertical="center" wrapText="1"/>
    </xf>
    <xf numFmtId="0" fontId="59" fillId="7" borderId="21" xfId="0" applyFont="1" applyFill="1" applyBorder="1" applyAlignment="1">
      <alignment horizontal="center" vertical="center" wrapText="1"/>
    </xf>
    <xf numFmtId="0" fontId="59" fillId="7" borderId="20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43" fillId="11" borderId="31" xfId="0" applyFont="1" applyFill="1" applyBorder="1" applyAlignment="1">
      <alignment horizontal="center"/>
    </xf>
    <xf numFmtId="0" fontId="43" fillId="11" borderId="32" xfId="0" applyFont="1" applyFill="1" applyBorder="1" applyAlignment="1">
      <alignment horizontal="center"/>
    </xf>
    <xf numFmtId="0" fontId="43" fillId="11" borderId="33" xfId="0" applyFont="1" applyFill="1" applyBorder="1" applyAlignment="1">
      <alignment horizontal="center"/>
    </xf>
    <xf numFmtId="0" fontId="43" fillId="11" borderId="26" xfId="0" applyFont="1" applyFill="1" applyBorder="1" applyAlignment="1">
      <alignment horizontal="center"/>
    </xf>
    <xf numFmtId="0" fontId="43" fillId="11" borderId="0" xfId="0" applyFont="1" applyFill="1" applyBorder="1" applyAlignment="1">
      <alignment horizontal="center"/>
    </xf>
    <xf numFmtId="0" fontId="43" fillId="11" borderId="35" xfId="0" applyFont="1" applyFill="1" applyBorder="1" applyAlignment="1">
      <alignment horizontal="center"/>
    </xf>
    <xf numFmtId="0" fontId="43" fillId="11" borderId="90" xfId="0" applyFont="1" applyFill="1" applyBorder="1" applyAlignment="1">
      <alignment horizontal="center"/>
    </xf>
    <xf numFmtId="0" fontId="43" fillId="11" borderId="91" xfId="0" applyFont="1" applyFill="1" applyBorder="1" applyAlignment="1">
      <alignment horizontal="center"/>
    </xf>
    <xf numFmtId="0" fontId="43" fillId="11" borderId="92" xfId="0" applyFont="1" applyFill="1" applyBorder="1" applyAlignment="1">
      <alignment horizontal="center"/>
    </xf>
    <xf numFmtId="0" fontId="26" fillId="5" borderId="101" xfId="0" applyFont="1" applyFill="1" applyBorder="1" applyAlignment="1">
      <alignment horizontal="center" vertical="center"/>
    </xf>
    <xf numFmtId="0" fontId="26" fillId="5" borderId="102" xfId="0" applyFont="1" applyFill="1" applyBorder="1" applyAlignment="1">
      <alignment horizontal="center" vertical="center"/>
    </xf>
    <xf numFmtId="0" fontId="26" fillId="5" borderId="10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2" borderId="104" xfId="0" applyFont="1" applyFill="1" applyBorder="1" applyAlignment="1">
      <alignment horizontal="center"/>
    </xf>
    <xf numFmtId="0" fontId="26" fillId="2" borderId="53" xfId="0" applyFont="1" applyFill="1" applyBorder="1" applyAlignment="1">
      <alignment horizontal="center"/>
    </xf>
    <xf numFmtId="0" fontId="26" fillId="2" borderId="105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46" fillId="0" borderId="12" xfId="0" applyFont="1" applyBorder="1" applyAlignment="1">
      <alignment horizontal="center" vertical="center" wrapText="1"/>
    </xf>
    <xf numFmtId="0" fontId="146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7" fillId="7" borderId="99" xfId="0" applyFont="1" applyFill="1" applyBorder="1" applyAlignment="1">
      <alignment horizontal="center" vertical="center" wrapText="1"/>
    </xf>
    <xf numFmtId="0" fontId="27" fillId="7" borderId="100" xfId="0" applyFont="1" applyFill="1" applyBorder="1" applyAlignment="1">
      <alignment horizontal="center" vertical="center" wrapText="1"/>
    </xf>
    <xf numFmtId="0" fontId="55" fillId="12" borderId="24" xfId="0" applyFont="1" applyFill="1" applyBorder="1" applyAlignment="1">
      <alignment horizontal="center" vertical="top" wrapText="1"/>
    </xf>
    <xf numFmtId="0" fontId="55" fillId="12" borderId="48" xfId="0" applyFont="1" applyFill="1" applyBorder="1" applyAlignment="1">
      <alignment horizontal="center" vertical="top" wrapText="1"/>
    </xf>
    <xf numFmtId="0" fontId="55" fillId="12" borderId="25" xfId="0" applyFont="1" applyFill="1" applyBorder="1" applyAlignment="1">
      <alignment horizontal="center" vertical="top" wrapText="1"/>
    </xf>
    <xf numFmtId="0" fontId="62" fillId="7" borderId="99" xfId="0" applyFont="1" applyFill="1" applyBorder="1" applyAlignment="1">
      <alignment horizontal="center" vertical="center" textRotation="90" wrapText="1"/>
    </xf>
    <xf numFmtId="0" fontId="62" fillId="7" borderId="100" xfId="0" applyFont="1" applyFill="1" applyBorder="1" applyAlignment="1">
      <alignment horizontal="center" vertical="center" textRotation="90" wrapText="1"/>
    </xf>
    <xf numFmtId="0" fontId="57" fillId="7" borderId="99" xfId="0" applyFont="1" applyFill="1" applyBorder="1" applyAlignment="1">
      <alignment horizontal="center" vertical="center" wrapText="1"/>
    </xf>
    <xf numFmtId="0" fontId="57" fillId="7" borderId="100" xfId="0" applyFont="1" applyFill="1" applyBorder="1" applyAlignment="1">
      <alignment horizontal="center" vertical="center" wrapText="1"/>
    </xf>
    <xf numFmtId="0" fontId="27" fillId="8" borderId="9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top" wrapText="1"/>
    </xf>
    <xf numFmtId="0" fontId="139" fillId="0" borderId="69" xfId="0" applyFont="1" applyBorder="1" applyAlignment="1">
      <alignment horizontal="center" vertical="center" wrapText="1"/>
    </xf>
    <xf numFmtId="0" fontId="139" fillId="0" borderId="34" xfId="0" applyFont="1" applyBorder="1" applyAlignment="1">
      <alignment horizontal="center" vertical="center" wrapText="1"/>
    </xf>
    <xf numFmtId="0" fontId="61" fillId="0" borderId="87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9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3" fillId="0" borderId="97" xfId="0" applyFont="1" applyFill="1" applyBorder="1" applyAlignment="1">
      <alignment horizontal="center" vertical="top" wrapText="1"/>
    </xf>
    <xf numFmtId="0" fontId="143" fillId="0" borderId="98" xfId="0" applyFont="1" applyFill="1" applyBorder="1" applyAlignment="1">
      <alignment horizontal="center" vertical="top" wrapText="1"/>
    </xf>
    <xf numFmtId="0" fontId="143" fillId="0" borderId="106" xfId="0" applyFont="1" applyFill="1" applyBorder="1" applyAlignment="1">
      <alignment horizontal="center" vertical="top" wrapText="1"/>
    </xf>
    <xf numFmtId="0" fontId="143" fillId="0" borderId="19" xfId="0" applyFont="1" applyFill="1" applyBorder="1" applyAlignment="1">
      <alignment horizontal="center" vertical="top" wrapText="1"/>
    </xf>
    <xf numFmtId="0" fontId="143" fillId="0" borderId="21" xfId="0" applyFont="1" applyFill="1" applyBorder="1" applyAlignment="1">
      <alignment horizontal="center" vertical="top" wrapText="1"/>
    </xf>
    <xf numFmtId="0" fontId="143" fillId="0" borderId="20" xfId="0" applyFont="1" applyFill="1" applyBorder="1" applyAlignment="1">
      <alignment horizontal="center" vertical="top" wrapText="1"/>
    </xf>
    <xf numFmtId="0" fontId="143" fillId="0" borderId="70" xfId="0" applyFont="1" applyFill="1" applyBorder="1" applyAlignment="1">
      <alignment horizontal="center" vertical="top" wrapText="1"/>
    </xf>
    <xf numFmtId="0" fontId="143" fillId="0" borderId="107" xfId="0" applyFont="1" applyFill="1" applyBorder="1" applyAlignment="1">
      <alignment horizontal="center" vertical="top" wrapText="1"/>
    </xf>
    <xf numFmtId="0" fontId="143" fillId="0" borderId="71" xfId="0" applyFont="1" applyFill="1" applyBorder="1" applyAlignment="1">
      <alignment horizontal="center" vertical="top" wrapText="1"/>
    </xf>
    <xf numFmtId="0" fontId="42" fillId="11" borderId="97" xfId="0" applyFont="1" applyFill="1" applyBorder="1" applyAlignment="1">
      <alignment horizontal="center" wrapText="1"/>
    </xf>
    <xf numFmtId="0" fontId="42" fillId="11" borderId="98" xfId="0" applyFont="1" applyFill="1" applyBorder="1" applyAlignment="1">
      <alignment horizontal="center" wrapText="1"/>
    </xf>
    <xf numFmtId="0" fontId="42" fillId="11" borderId="106" xfId="0" applyFont="1" applyFill="1" applyBorder="1" applyAlignment="1">
      <alignment horizontal="center" wrapText="1"/>
    </xf>
    <xf numFmtId="0" fontId="139" fillId="0" borderId="89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horizont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90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140" fillId="0" borderId="26" xfId="0" applyFont="1" applyBorder="1" applyAlignment="1">
      <alignment horizontal="center" vertical="center" wrapText="1"/>
    </xf>
    <xf numFmtId="0" fontId="141" fillId="0" borderId="0" xfId="0" applyFont="1" applyBorder="1" applyAlignment="1">
      <alignment horizontal="center" vertical="center" wrapText="1"/>
    </xf>
    <xf numFmtId="0" fontId="141" fillId="0" borderId="26" xfId="0" applyFont="1" applyBorder="1" applyAlignment="1">
      <alignment horizontal="center" vertical="center" wrapText="1"/>
    </xf>
    <xf numFmtId="0" fontId="141" fillId="0" borderId="90" xfId="0" applyFont="1" applyBorder="1" applyAlignment="1">
      <alignment horizontal="center" vertical="center" wrapText="1"/>
    </xf>
    <xf numFmtId="0" fontId="141" fillId="0" borderId="91" xfId="0" applyFont="1" applyBorder="1" applyAlignment="1">
      <alignment horizontal="center" vertical="center" wrapText="1"/>
    </xf>
    <xf numFmtId="0" fontId="139" fillId="0" borderId="69" xfId="0" applyFont="1" applyBorder="1" applyAlignment="1">
      <alignment horizontal="center" vertical="center"/>
    </xf>
    <xf numFmtId="0" fontId="139" fillId="0" borderId="89" xfId="0" applyFont="1" applyBorder="1" applyAlignment="1">
      <alignment horizontal="center" vertical="center"/>
    </xf>
    <xf numFmtId="0" fontId="70" fillId="0" borderId="97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left" vertical="center" wrapText="1"/>
    </xf>
    <xf numFmtId="0" fontId="70" fillId="0" borderId="90" xfId="0" applyFont="1" applyBorder="1" applyAlignment="1">
      <alignment horizontal="left" vertical="center" wrapText="1"/>
    </xf>
    <xf numFmtId="0" fontId="70" fillId="0" borderId="91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56" fillId="0" borderId="91" xfId="0" applyFont="1" applyBorder="1" applyAlignment="1">
      <alignment horizontal="center" vertical="center" wrapText="1"/>
    </xf>
    <xf numFmtId="0" fontId="139" fillId="0" borderId="87" xfId="0" applyFont="1" applyBorder="1" applyAlignment="1">
      <alignment horizontal="center" vertical="center"/>
    </xf>
    <xf numFmtId="0" fontId="139" fillId="0" borderId="26" xfId="0" applyFont="1" applyBorder="1" applyAlignment="1">
      <alignment horizontal="center" vertical="center"/>
    </xf>
    <xf numFmtId="0" fontId="139" fillId="0" borderId="90" xfId="0" applyFont="1" applyBorder="1" applyAlignment="1">
      <alignment horizontal="center" vertical="center"/>
    </xf>
    <xf numFmtId="0" fontId="70" fillId="0" borderId="93" xfId="0" applyFont="1" applyBorder="1" applyAlignment="1">
      <alignment horizontal="center" vertical="center" wrapText="1"/>
    </xf>
    <xf numFmtId="0" fontId="70" fillId="0" borderId="94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58" fillId="10" borderId="19" xfId="0" applyFont="1" applyFill="1" applyBorder="1" applyAlignment="1">
      <alignment horizontal="center" vertical="top" wrapText="1"/>
    </xf>
    <xf numFmtId="0" fontId="58" fillId="10" borderId="21" xfId="0" applyFont="1" applyFill="1" applyBorder="1" applyAlignment="1">
      <alignment horizontal="center" vertical="top" wrapText="1"/>
    </xf>
    <xf numFmtId="0" fontId="58" fillId="10" borderId="20" xfId="0" applyFont="1" applyFill="1" applyBorder="1" applyAlignment="1">
      <alignment horizontal="center" vertical="top" wrapText="1"/>
    </xf>
    <xf numFmtId="0" fontId="139" fillId="0" borderId="11" xfId="0" applyFont="1" applyBorder="1" applyAlignment="1">
      <alignment horizontal="center" vertical="center"/>
    </xf>
    <xf numFmtId="0" fontId="139" fillId="0" borderId="3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5" fillId="6" borderId="19" xfId="0" applyFont="1" applyFill="1" applyBorder="1" applyAlignment="1">
      <alignment horizontal="center" vertical="top" wrapText="1"/>
    </xf>
    <xf numFmtId="0" fontId="55" fillId="6" borderId="21" xfId="0" applyFont="1" applyFill="1" applyBorder="1" applyAlignment="1">
      <alignment horizontal="center" vertical="top" wrapText="1"/>
    </xf>
    <xf numFmtId="0" fontId="55" fillId="6" borderId="20" xfId="0" applyFont="1" applyFill="1" applyBorder="1" applyAlignment="1">
      <alignment horizontal="center" vertical="top" wrapText="1"/>
    </xf>
    <xf numFmtId="0" fontId="56" fillId="7" borderId="12" xfId="0" applyFont="1" applyFill="1" applyBorder="1" applyAlignment="1">
      <alignment horizontal="center" vertical="center" textRotation="90" wrapText="1"/>
    </xf>
    <xf numFmtId="0" fontId="56" fillId="7" borderId="10" xfId="0" applyFont="1" applyFill="1" applyBorder="1" applyAlignment="1">
      <alignment horizontal="center" vertical="center" textRotation="90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wrapText="1"/>
    </xf>
    <xf numFmtId="0" fontId="27" fillId="21" borderId="12" xfId="0" applyFont="1" applyFill="1" applyBorder="1" applyAlignment="1">
      <alignment horizontal="center" wrapText="1"/>
    </xf>
    <xf numFmtId="0" fontId="60" fillId="7" borderId="10" xfId="0" applyFont="1" applyFill="1" applyBorder="1" applyAlignment="1">
      <alignment horizontal="center" vertical="center" wrapText="1"/>
    </xf>
    <xf numFmtId="0" fontId="60" fillId="7" borderId="11" xfId="0" applyFont="1" applyFill="1" applyBorder="1" applyAlignment="1">
      <alignment horizontal="center" vertical="center" wrapText="1"/>
    </xf>
    <xf numFmtId="0" fontId="60" fillId="7" borderId="19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center" vertical="center" wrapText="1"/>
    </xf>
    <xf numFmtId="0" fontId="60" fillId="7" borderId="20" xfId="0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/>
    </xf>
    <xf numFmtId="0" fontId="63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8" fillId="3" borderId="0" xfId="2" applyFont="1" applyFill="1" applyBorder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8" fillId="0" borderId="2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166" fontId="128" fillId="0" borderId="21" xfId="2" applyNumberFormat="1" applyFont="1" applyFill="1" applyBorder="1" applyAlignment="1" applyProtection="1">
      <alignment horizontal="left" vertical="center"/>
      <protection locked="0"/>
    </xf>
    <xf numFmtId="166" fontId="129" fillId="0" borderId="21" xfId="0" applyNumberFormat="1" applyFont="1" applyBorder="1" applyAlignment="1" applyProtection="1">
      <alignment horizontal="left" vertical="center"/>
      <protection locked="0"/>
    </xf>
    <xf numFmtId="166" fontId="129" fillId="0" borderId="20" xfId="0" applyNumberFormat="1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22" fillId="0" borderId="0" xfId="2" applyFont="1" applyBorder="1" applyAlignment="1">
      <alignment horizontal="center" vertical="center" wrapText="1"/>
    </xf>
    <xf numFmtId="0" fontId="22" fillId="0" borderId="109" xfId="2" applyFont="1" applyBorder="1" applyAlignment="1">
      <alignment horizontal="center" vertical="center" wrapText="1"/>
    </xf>
    <xf numFmtId="0" fontId="39" fillId="0" borderId="32" xfId="2" applyFont="1" applyBorder="1" applyAlignment="1">
      <alignment horizontal="left" vertical="center"/>
    </xf>
    <xf numFmtId="0" fontId="21" fillId="0" borderId="19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48" fillId="0" borderId="0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49" fillId="2" borderId="62" xfId="2" applyFont="1" applyFill="1" applyBorder="1" applyAlignment="1">
      <alignment horizontal="center" vertical="center" wrapText="1"/>
    </xf>
    <xf numFmtId="0" fontId="49" fillId="2" borderId="63" xfId="0" applyFont="1" applyFill="1" applyBorder="1" applyAlignment="1">
      <alignment horizontal="center" vertical="center" wrapText="1"/>
    </xf>
    <xf numFmtId="0" fontId="49" fillId="2" borderId="64" xfId="0" applyFont="1" applyFill="1" applyBorder="1" applyAlignment="1">
      <alignment horizontal="center" vertical="center" wrapText="1"/>
    </xf>
    <xf numFmtId="0" fontId="81" fillId="2" borderId="60" xfId="2" applyFont="1" applyFill="1" applyBorder="1" applyAlignment="1">
      <alignment horizontal="center" vertical="center" wrapText="1"/>
    </xf>
    <xf numFmtId="0" fontId="81" fillId="2" borderId="61" xfId="2" applyFont="1" applyFill="1" applyBorder="1" applyAlignment="1">
      <alignment horizontal="center" vertical="center" wrapText="1"/>
    </xf>
    <xf numFmtId="0" fontId="81" fillId="0" borderId="31" xfId="2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96" fillId="0" borderId="10" xfId="0" applyFont="1" applyBorder="1" applyAlignment="1">
      <alignment horizontal="center" vertical="top" wrapText="1"/>
    </xf>
    <xf numFmtId="0" fontId="37" fillId="0" borderId="10" xfId="2" applyFont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81" fillId="0" borderId="31" xfId="2" applyFont="1" applyFill="1" applyBorder="1" applyAlignment="1" applyProtection="1">
      <alignment horizontal="center" vertical="center" wrapText="1"/>
      <protection locked="0"/>
    </xf>
    <xf numFmtId="0" fontId="81" fillId="0" borderId="33" xfId="2" applyFont="1" applyFill="1" applyBorder="1" applyAlignment="1" applyProtection="1">
      <alignment horizontal="center" vertical="center" wrapText="1"/>
      <protection locked="0"/>
    </xf>
    <xf numFmtId="0" fontId="81" fillId="0" borderId="26" xfId="2" applyFont="1" applyFill="1" applyBorder="1" applyAlignment="1" applyProtection="1">
      <alignment horizontal="center" vertical="center" wrapText="1"/>
      <protection locked="0"/>
    </xf>
    <xf numFmtId="0" fontId="81" fillId="0" borderId="35" xfId="2" applyFont="1" applyFill="1" applyBorder="1" applyAlignment="1" applyProtection="1">
      <alignment horizontal="center" vertical="center" wrapText="1"/>
      <protection locked="0"/>
    </xf>
    <xf numFmtId="0" fontId="81" fillId="0" borderId="36" xfId="2" applyFont="1" applyFill="1" applyBorder="1" applyAlignment="1" applyProtection="1">
      <alignment horizontal="center" vertical="center" wrapText="1"/>
      <protection locked="0"/>
    </xf>
    <xf numFmtId="0" fontId="81" fillId="0" borderId="38" xfId="2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2" fillId="0" borderId="19" xfId="2" applyFont="1" applyBorder="1" applyAlignment="1" applyProtection="1">
      <alignment horizontal="left" vertical="top"/>
      <protection locked="0"/>
    </xf>
    <xf numFmtId="0" fontId="22" fillId="0" borderId="21" xfId="2" applyFont="1" applyBorder="1" applyAlignment="1" applyProtection="1">
      <alignment horizontal="left" vertical="top"/>
      <protection locked="0"/>
    </xf>
    <xf numFmtId="0" fontId="22" fillId="0" borderId="20" xfId="2" applyFont="1" applyBorder="1" applyAlignment="1" applyProtection="1">
      <alignment horizontal="left" vertical="top"/>
      <protection locked="0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19" xfId="2" applyFont="1" applyBorder="1" applyAlignment="1">
      <alignment horizontal="center"/>
    </xf>
    <xf numFmtId="0" fontId="21" fillId="0" borderId="21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1" fillId="0" borderId="36" xfId="2" applyFont="1" applyBorder="1" applyAlignment="1">
      <alignment horizontal="center" vertical="center"/>
    </xf>
    <xf numFmtId="0" fontId="21" fillId="0" borderId="37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82" fillId="0" borderId="19" xfId="2" applyFont="1" applyFill="1" applyBorder="1" applyAlignment="1">
      <alignment horizontal="left" vertical="center"/>
    </xf>
    <xf numFmtId="0" fontId="82" fillId="0" borderId="21" xfId="2" applyFont="1" applyFill="1" applyBorder="1" applyAlignment="1">
      <alignment horizontal="left" vertical="center"/>
    </xf>
    <xf numFmtId="0" fontId="82" fillId="0" borderId="20" xfId="2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81" fillId="0" borderId="32" xfId="2" applyFont="1" applyFill="1" applyBorder="1" applyAlignment="1">
      <alignment horizontal="center" vertical="center" wrapText="1"/>
    </xf>
    <xf numFmtId="0" fontId="81" fillId="0" borderId="33" xfId="2" applyFont="1" applyFill="1" applyBorder="1" applyAlignment="1">
      <alignment horizontal="center" vertical="center" wrapText="1"/>
    </xf>
    <xf numFmtId="0" fontId="81" fillId="0" borderId="36" xfId="2" applyFont="1" applyFill="1" applyBorder="1" applyAlignment="1">
      <alignment horizontal="center" vertical="center" wrapText="1"/>
    </xf>
    <xf numFmtId="0" fontId="81" fillId="0" borderId="37" xfId="2" applyFont="1" applyFill="1" applyBorder="1" applyAlignment="1">
      <alignment horizontal="center" vertical="center" wrapText="1"/>
    </xf>
    <xf numFmtId="0" fontId="81" fillId="0" borderId="38" xfId="2" applyFont="1" applyFill="1" applyBorder="1" applyAlignment="1">
      <alignment horizontal="center" vertical="center" wrapText="1"/>
    </xf>
    <xf numFmtId="0" fontId="48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48" fillId="0" borderId="2" xfId="2" applyFont="1" applyBorder="1" applyAlignment="1">
      <alignment horizontal="center" vertical="center"/>
    </xf>
    <xf numFmtId="0" fontId="48" fillId="0" borderId="4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48" fillId="0" borderId="7" xfId="2" applyFont="1" applyBorder="1" applyAlignment="1">
      <alignment horizontal="center" vertical="center"/>
    </xf>
    <xf numFmtId="0" fontId="48" fillId="0" borderId="9" xfId="2" applyFont="1" applyBorder="1" applyAlignment="1">
      <alignment horizontal="center" vertical="center"/>
    </xf>
    <xf numFmtId="0" fontId="39" fillId="0" borderId="31" xfId="2" applyFont="1" applyBorder="1" applyAlignment="1">
      <alignment horizontal="center" vertical="center"/>
    </xf>
    <xf numFmtId="0" fontId="39" fillId="0" borderId="32" xfId="2" applyFont="1" applyBorder="1" applyAlignment="1">
      <alignment horizontal="center" vertical="center"/>
    </xf>
    <xf numFmtId="0" fontId="39" fillId="0" borderId="33" xfId="2" applyFont="1" applyBorder="1" applyAlignment="1">
      <alignment horizontal="center" vertical="center"/>
    </xf>
    <xf numFmtId="0" fontId="39" fillId="0" borderId="36" xfId="2" applyFont="1" applyBorder="1" applyAlignment="1">
      <alignment horizontal="center" vertical="center"/>
    </xf>
    <xf numFmtId="0" fontId="39" fillId="0" borderId="37" xfId="2" applyFont="1" applyBorder="1" applyAlignment="1">
      <alignment horizontal="center" vertical="center"/>
    </xf>
    <xf numFmtId="0" fontId="39" fillId="0" borderId="38" xfId="2" applyFont="1" applyBorder="1" applyAlignment="1">
      <alignment horizontal="center" vertical="center"/>
    </xf>
    <xf numFmtId="0" fontId="91" fillId="3" borderId="0" xfId="2" applyFont="1" applyFill="1" applyAlignment="1">
      <alignment horizontal="center"/>
    </xf>
    <xf numFmtId="0" fontId="21" fillId="0" borderId="10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1" fillId="0" borderId="33" xfId="2" applyFont="1" applyFill="1" applyBorder="1" applyAlignment="1">
      <alignment horizontal="center" vertical="center"/>
    </xf>
    <xf numFmtId="0" fontId="81" fillId="0" borderId="36" xfId="2" applyFont="1" applyFill="1" applyBorder="1" applyAlignment="1">
      <alignment horizontal="center" vertical="center"/>
    </xf>
    <xf numFmtId="0" fontId="81" fillId="0" borderId="38" xfId="2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81" fillId="0" borderId="10" xfId="2" applyFont="1" applyFill="1" applyBorder="1" applyAlignment="1">
      <alignment horizontal="center" vertical="center" wrapText="1"/>
    </xf>
    <xf numFmtId="0" fontId="81" fillId="0" borderId="11" xfId="2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94" fillId="0" borderId="32" xfId="2" applyFont="1" applyBorder="1" applyAlignment="1">
      <alignment horizontal="center"/>
    </xf>
    <xf numFmtId="0" fontId="48" fillId="0" borderId="32" xfId="2" applyFont="1" applyBorder="1" applyAlignment="1">
      <alignment horizontal="center"/>
    </xf>
    <xf numFmtId="0" fontId="51" fillId="0" borderId="0" xfId="2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1" fillId="0" borderId="36" xfId="2" applyFont="1" applyBorder="1" applyAlignment="1">
      <alignment horizontal="center"/>
    </xf>
    <xf numFmtId="0" fontId="21" fillId="0" borderId="37" xfId="2" applyFont="1" applyBorder="1" applyAlignment="1">
      <alignment horizontal="center"/>
    </xf>
    <xf numFmtId="0" fontId="21" fillId="0" borderId="38" xfId="2" applyFont="1" applyBorder="1" applyAlignment="1">
      <alignment horizontal="center"/>
    </xf>
    <xf numFmtId="0" fontId="168" fillId="26" borderId="113" xfId="2" applyFont="1" applyFill="1" applyBorder="1" applyAlignment="1" applyProtection="1">
      <alignment horizontal="center" vertical="center"/>
      <protection locked="0"/>
    </xf>
    <xf numFmtId="0" fontId="168" fillId="26" borderId="114" xfId="2" applyFont="1" applyFill="1" applyBorder="1" applyAlignment="1" applyProtection="1">
      <alignment horizontal="center" vertical="center"/>
      <protection locked="0"/>
    </xf>
    <xf numFmtId="0" fontId="168" fillId="26" borderId="115" xfId="2" applyFont="1" applyFill="1" applyBorder="1" applyAlignment="1" applyProtection="1">
      <alignment horizontal="center" vertical="center"/>
      <protection locked="0"/>
    </xf>
    <xf numFmtId="0" fontId="168" fillId="26" borderId="116" xfId="2" applyFont="1" applyFill="1" applyBorder="1" applyAlignment="1" applyProtection="1">
      <alignment horizontal="center" vertical="center"/>
      <protection locked="0"/>
    </xf>
    <xf numFmtId="0" fontId="168" fillId="26" borderId="117" xfId="2" applyFont="1" applyFill="1" applyBorder="1" applyAlignment="1" applyProtection="1">
      <alignment horizontal="center" vertical="center"/>
      <protection locked="0"/>
    </xf>
    <xf numFmtId="0" fontId="168" fillId="26" borderId="118" xfId="2" applyFont="1" applyFill="1" applyBorder="1" applyAlignment="1" applyProtection="1">
      <alignment horizontal="center" vertical="center"/>
      <protection locked="0"/>
    </xf>
    <xf numFmtId="0" fontId="50" fillId="0" borderId="115" xfId="2" applyFont="1" applyBorder="1" applyAlignment="1">
      <alignment horizontal="center" vertical="center" wrapText="1"/>
    </xf>
    <xf numFmtId="0" fontId="37" fillId="24" borderId="0" xfId="2" applyFont="1" applyFill="1" applyAlignment="1">
      <alignment horizontal="center" vertical="center" wrapText="1"/>
    </xf>
    <xf numFmtId="0" fontId="33" fillId="0" borderId="0" xfId="2" applyAlignment="1">
      <alignment horizontal="center" vertical="center" wrapText="1"/>
    </xf>
    <xf numFmtId="0" fontId="19" fillId="0" borderId="0" xfId="2" applyFont="1" applyBorder="1" applyAlignment="1">
      <alignment horizontal="center"/>
    </xf>
    <xf numFmtId="0" fontId="2" fillId="0" borderId="45" xfId="2" applyFont="1" applyBorder="1" applyAlignment="1">
      <alignment horizontal="center"/>
    </xf>
    <xf numFmtId="0" fontId="38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left" vertical="center" wrapText="1"/>
    </xf>
    <xf numFmtId="0" fontId="22" fillId="0" borderId="0" xfId="2" applyFont="1" applyFill="1" applyAlignment="1">
      <alignment horizontal="left" vertical="center" wrapText="1"/>
    </xf>
    <xf numFmtId="0" fontId="22" fillId="0" borderId="0" xfId="2" applyFont="1" applyFill="1" applyBorder="1" applyAlignment="1">
      <alignment horizontal="center" vertical="center"/>
    </xf>
    <xf numFmtId="0" fontId="48" fillId="0" borderId="31" xfId="2" applyFont="1" applyFill="1" applyBorder="1" applyAlignment="1">
      <alignment horizontal="center"/>
    </xf>
    <xf numFmtId="0" fontId="48" fillId="0" borderId="33" xfId="2" applyFont="1" applyFill="1" applyBorder="1" applyAlignment="1">
      <alignment horizontal="center"/>
    </xf>
    <xf numFmtId="0" fontId="48" fillId="0" borderId="26" xfId="2" applyFont="1" applyFill="1" applyBorder="1" applyAlignment="1">
      <alignment horizontal="center"/>
    </xf>
    <xf numFmtId="0" fontId="48" fillId="0" borderId="35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left" vertical="center"/>
    </xf>
    <xf numFmtId="0" fontId="52" fillId="0" borderId="0" xfId="2" applyFont="1" applyFill="1" applyBorder="1" applyAlignment="1">
      <alignment horizontal="left" vertical="center" wrapText="1"/>
    </xf>
    <xf numFmtId="0" fontId="52" fillId="0" borderId="0" xfId="2" applyFont="1" applyFill="1" applyAlignment="1">
      <alignment horizontal="left" vertical="center" wrapText="1"/>
    </xf>
    <xf numFmtId="0" fontId="48" fillId="0" borderId="26" xfId="2" applyFont="1" applyFill="1" applyBorder="1" applyAlignment="1">
      <alignment horizontal="center" vertical="center"/>
    </xf>
    <xf numFmtId="0" fontId="48" fillId="0" borderId="35" xfId="2" applyFont="1" applyFill="1" applyBorder="1" applyAlignment="1">
      <alignment horizontal="center" vertical="center"/>
    </xf>
    <xf numFmtId="0" fontId="48" fillId="0" borderId="36" xfId="2" applyFont="1" applyFill="1" applyBorder="1" applyAlignment="1">
      <alignment horizontal="center" vertical="center"/>
    </xf>
    <xf numFmtId="0" fontId="48" fillId="0" borderId="38" xfId="2" applyFont="1" applyFill="1" applyBorder="1" applyAlignment="1">
      <alignment horizontal="center" vertical="center"/>
    </xf>
    <xf numFmtId="0" fontId="167" fillId="3" borderId="0" xfId="2" applyFont="1" applyFill="1" applyAlignment="1">
      <alignment horizontal="center"/>
    </xf>
    <xf numFmtId="0" fontId="50" fillId="0" borderId="0" xfId="2" applyFont="1" applyAlignment="1">
      <alignment horizontal="center"/>
    </xf>
    <xf numFmtId="0" fontId="168" fillId="25" borderId="113" xfId="2" applyFont="1" applyFill="1" applyBorder="1" applyAlignment="1" applyProtection="1">
      <alignment horizontal="center" vertical="center"/>
      <protection locked="0"/>
    </xf>
    <xf numFmtId="0" fontId="168" fillId="25" borderId="114" xfId="2" applyFont="1" applyFill="1" applyBorder="1" applyAlignment="1" applyProtection="1">
      <alignment horizontal="center" vertical="center"/>
      <protection locked="0"/>
    </xf>
    <xf numFmtId="0" fontId="168" fillId="25" borderId="115" xfId="2" applyFont="1" applyFill="1" applyBorder="1" applyAlignment="1" applyProtection="1">
      <alignment horizontal="center" vertical="center"/>
      <protection locked="0"/>
    </xf>
    <xf numFmtId="0" fontId="168" fillId="25" borderId="116" xfId="2" applyFont="1" applyFill="1" applyBorder="1" applyAlignment="1" applyProtection="1">
      <alignment horizontal="center" vertical="center"/>
      <protection locked="0"/>
    </xf>
    <xf numFmtId="0" fontId="168" fillId="25" borderId="117" xfId="2" applyFont="1" applyFill="1" applyBorder="1" applyAlignment="1" applyProtection="1">
      <alignment horizontal="center" vertical="center"/>
      <protection locked="0"/>
    </xf>
    <xf numFmtId="0" fontId="168" fillId="25" borderId="118" xfId="2" applyFont="1" applyFill="1" applyBorder="1" applyAlignment="1" applyProtection="1">
      <alignment horizontal="center" vertical="center"/>
      <protection locked="0"/>
    </xf>
    <xf numFmtId="0" fontId="48" fillId="24" borderId="0" xfId="2" applyFont="1" applyFill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33" fillId="0" borderId="0" xfId="2" applyBorder="1" applyAlignment="1" applyProtection="1">
      <alignment horizontal="center" vertical="center" wrapText="1"/>
      <protection locked="0"/>
    </xf>
    <xf numFmtId="0" fontId="33" fillId="0" borderId="35" xfId="2" applyBorder="1" applyAlignment="1" applyProtection="1">
      <alignment horizontal="center" vertical="center" wrapText="1"/>
      <protection locked="0"/>
    </xf>
    <xf numFmtId="0" fontId="33" fillId="0" borderId="26" xfId="2" applyBorder="1" applyAlignment="1" applyProtection="1">
      <alignment horizontal="center" vertical="center" wrapText="1"/>
      <protection locked="0"/>
    </xf>
    <xf numFmtId="0" fontId="33" fillId="0" borderId="36" xfId="2" applyBorder="1" applyAlignment="1" applyProtection="1">
      <alignment horizontal="center" vertical="center" wrapText="1"/>
      <protection locked="0"/>
    </xf>
    <xf numFmtId="0" fontId="33" fillId="0" borderId="37" xfId="2" applyBorder="1" applyAlignment="1" applyProtection="1">
      <alignment horizontal="center" vertical="center" wrapText="1"/>
      <protection locked="0"/>
    </xf>
    <xf numFmtId="0" fontId="33" fillId="0" borderId="38" xfId="2" applyBorder="1" applyAlignment="1" applyProtection="1">
      <alignment horizontal="center" vertical="center" wrapText="1"/>
      <protection locked="0"/>
    </xf>
    <xf numFmtId="0" fontId="169" fillId="0" borderId="0" xfId="2" applyFont="1" applyAlignment="1">
      <alignment horizontal="center" vertical="center" wrapText="1"/>
    </xf>
    <xf numFmtId="0" fontId="37" fillId="0" borderId="0" xfId="2" applyFont="1" applyAlignment="1">
      <alignment horizontal="right" wrapText="1"/>
    </xf>
    <xf numFmtId="0" fontId="32" fillId="0" borderId="0" xfId="2" applyFont="1" applyAlignment="1">
      <alignment horizontal="right" wrapText="1"/>
    </xf>
    <xf numFmtId="0" fontId="170" fillId="0" borderId="0" xfId="2" applyFont="1" applyBorder="1" applyAlignment="1" applyProtection="1">
      <alignment horizontal="center" vertical="center"/>
    </xf>
    <xf numFmtId="0" fontId="48" fillId="0" borderId="0" xfId="2" applyFont="1" applyAlignment="1">
      <alignment horizontal="left" vertical="center" wrapText="1"/>
    </xf>
    <xf numFmtId="2" fontId="171" fillId="0" borderId="119" xfId="2" applyNumberFormat="1" applyFont="1" applyBorder="1" applyAlignment="1" applyProtection="1">
      <alignment horizontal="right" vertical="center"/>
      <protection locked="0"/>
    </xf>
    <xf numFmtId="0" fontId="0" fillId="0" borderId="120" xfId="0" applyBorder="1" applyAlignment="1" applyProtection="1">
      <alignment horizontal="right"/>
      <protection locked="0"/>
    </xf>
    <xf numFmtId="0" fontId="0" fillId="0" borderId="121" xfId="0" applyBorder="1" applyAlignment="1" applyProtection="1">
      <alignment horizontal="right"/>
      <protection locked="0"/>
    </xf>
    <xf numFmtId="0" fontId="50" fillId="0" borderId="0" xfId="2" applyFont="1" applyAlignment="1">
      <alignment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2" fontId="99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2" fontId="119" fillId="2" borderId="8" xfId="0" applyNumberFormat="1" applyFont="1" applyFill="1" applyBorder="1" applyAlignment="1" applyProtection="1">
      <alignment horizontal="center" vertical="center"/>
      <protection locked="0"/>
    </xf>
    <xf numFmtId="2" fontId="113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wrapText="1"/>
    </xf>
    <xf numFmtId="2" fontId="120" fillId="0" borderId="27" xfId="0" applyNumberFormat="1" applyFont="1" applyBorder="1" applyAlignment="1" applyProtection="1">
      <alignment horizontal="center" vertical="center"/>
    </xf>
    <xf numFmtId="2" fontId="120" fillId="0" borderId="29" xfId="0" applyNumberFormat="1" applyFont="1" applyBorder="1" applyAlignment="1" applyProtection="1">
      <alignment horizontal="center" vertical="center"/>
    </xf>
    <xf numFmtId="2" fontId="120" fillId="0" borderId="30" xfId="0" applyNumberFormat="1" applyFont="1" applyBorder="1" applyAlignment="1" applyProtection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15" fillId="0" borderId="13" xfId="0" applyFont="1" applyBorder="1" applyAlignment="1" applyProtection="1">
      <alignment horizontal="center" vertical="center"/>
      <protection locked="0"/>
    </xf>
    <xf numFmtId="0" fontId="115" fillId="0" borderId="14" xfId="0" applyFont="1" applyBorder="1" applyAlignment="1" applyProtection="1">
      <alignment horizontal="center" vertical="center"/>
      <protection locked="0"/>
    </xf>
    <xf numFmtId="0" fontId="116" fillId="0" borderId="13" xfId="0" applyFont="1" applyBorder="1" applyAlignment="1" applyProtection="1">
      <alignment horizontal="center" vertical="center"/>
      <protection locked="0"/>
    </xf>
    <xf numFmtId="0" fontId="116" fillId="0" borderId="14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2" fontId="125" fillId="2" borderId="11" xfId="0" applyNumberFormat="1" applyFont="1" applyFill="1" applyBorder="1" applyAlignment="1">
      <alignment horizontal="center" vertical="center"/>
    </xf>
    <xf numFmtId="0" fontId="125" fillId="2" borderId="12" xfId="0" applyFont="1" applyFill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8" xfId="0" applyFont="1" applyBorder="1" applyAlignment="1">
      <alignment wrapText="1"/>
    </xf>
    <xf numFmtId="2" fontId="125" fillId="0" borderId="32" xfId="0" applyNumberFormat="1" applyFont="1" applyBorder="1" applyAlignment="1">
      <alignment horizontal="center" vertical="center"/>
    </xf>
    <xf numFmtId="2" fontId="125" fillId="0" borderId="8" xfId="0" applyNumberFormat="1" applyFont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23" fillId="2" borderId="15" xfId="0" applyFont="1" applyFill="1" applyBorder="1" applyAlignment="1">
      <alignment vertical="center" wrapText="1"/>
    </xf>
    <xf numFmtId="0" fontId="23" fillId="2" borderId="6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8" fillId="0" borderId="1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80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1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0" fillId="0" borderId="4" xfId="0" applyFont="1" applyBorder="1" applyAlignment="1">
      <alignment horizontal="center" vertical="center"/>
    </xf>
    <xf numFmtId="0" fontId="8" fillId="0" borderId="26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35" xfId="2" applyFont="1" applyBorder="1" applyAlignment="1" applyProtection="1">
      <alignment horizontal="center" vertical="center" wrapText="1"/>
      <protection locked="0"/>
    </xf>
    <xf numFmtId="0" fontId="8" fillId="0" borderId="36" xfId="2" applyFont="1" applyBorder="1" applyAlignment="1" applyProtection="1">
      <alignment horizontal="center" vertical="center" wrapText="1"/>
      <protection locked="0"/>
    </xf>
    <xf numFmtId="0" fontId="8" fillId="0" borderId="37" xfId="2" applyFont="1" applyBorder="1" applyAlignment="1" applyProtection="1">
      <alignment horizontal="center" vertical="center" wrapText="1"/>
      <protection locked="0"/>
    </xf>
    <xf numFmtId="0" fontId="8" fillId="0" borderId="38" xfId="2" applyFont="1" applyBorder="1" applyAlignment="1" applyProtection="1">
      <alignment horizontal="center" vertical="center" wrapText="1"/>
      <protection locked="0"/>
    </xf>
    <xf numFmtId="0" fontId="85" fillId="0" borderId="31" xfId="2" applyFont="1" applyFill="1" applyBorder="1" applyAlignment="1" applyProtection="1">
      <alignment horizontal="center" vertical="center"/>
      <protection locked="0"/>
    </xf>
    <xf numFmtId="0" fontId="85" fillId="0" borderId="32" xfId="2" applyFont="1" applyFill="1" applyBorder="1" applyAlignment="1" applyProtection="1">
      <alignment horizontal="center" vertical="center"/>
      <protection locked="0"/>
    </xf>
    <xf numFmtId="0" fontId="85" fillId="0" borderId="33" xfId="2" applyFont="1" applyFill="1" applyBorder="1" applyAlignment="1" applyProtection="1">
      <alignment horizontal="center" vertical="center"/>
      <protection locked="0"/>
    </xf>
    <xf numFmtId="0" fontId="85" fillId="0" borderId="26" xfId="2" applyFont="1" applyFill="1" applyBorder="1" applyAlignment="1" applyProtection="1">
      <alignment horizontal="center" vertical="center"/>
      <protection locked="0"/>
    </xf>
    <xf numFmtId="0" fontId="85" fillId="0" borderId="0" xfId="2" applyFont="1" applyFill="1" applyBorder="1" applyAlignment="1" applyProtection="1">
      <alignment horizontal="center" vertical="center"/>
      <protection locked="0"/>
    </xf>
    <xf numFmtId="0" fontId="85" fillId="0" borderId="35" xfId="2" applyFont="1" applyFill="1" applyBorder="1" applyAlignment="1" applyProtection="1">
      <alignment horizontal="center" vertical="center"/>
      <protection locked="0"/>
    </xf>
    <xf numFmtId="0" fontId="85" fillId="0" borderId="36" xfId="2" applyFont="1" applyFill="1" applyBorder="1" applyAlignment="1" applyProtection="1">
      <alignment horizontal="center" vertical="center"/>
      <protection locked="0"/>
    </xf>
    <xf numFmtId="0" fontId="85" fillId="0" borderId="37" xfId="2" applyFont="1" applyFill="1" applyBorder="1" applyAlignment="1" applyProtection="1">
      <alignment horizontal="center" vertical="center"/>
      <protection locked="0"/>
    </xf>
    <xf numFmtId="0" fontId="85" fillId="0" borderId="38" xfId="2" applyFont="1" applyFill="1" applyBorder="1" applyAlignment="1" applyProtection="1">
      <alignment horizontal="center" vertical="center"/>
      <protection locked="0"/>
    </xf>
    <xf numFmtId="0" fontId="89" fillId="0" borderId="31" xfId="2" applyFont="1" applyFill="1" applyBorder="1" applyAlignment="1" applyProtection="1">
      <alignment horizontal="center" vertical="center"/>
      <protection locked="0"/>
    </xf>
    <xf numFmtId="0" fontId="89" fillId="0" borderId="32" xfId="2" applyFont="1" applyFill="1" applyBorder="1" applyAlignment="1" applyProtection="1">
      <alignment horizontal="center" vertical="center"/>
      <protection locked="0"/>
    </xf>
    <xf numFmtId="0" fontId="89" fillId="0" borderId="33" xfId="2" applyFont="1" applyFill="1" applyBorder="1" applyAlignment="1" applyProtection="1">
      <alignment horizontal="center" vertical="center"/>
      <protection locked="0"/>
    </xf>
    <xf numFmtId="0" fontId="89" fillId="0" borderId="26" xfId="2" applyFont="1" applyFill="1" applyBorder="1" applyAlignment="1" applyProtection="1">
      <alignment horizontal="center" vertical="center"/>
      <protection locked="0"/>
    </xf>
    <xf numFmtId="0" fontId="89" fillId="0" borderId="0" xfId="2" applyFont="1" applyFill="1" applyBorder="1" applyAlignment="1" applyProtection="1">
      <alignment horizontal="center" vertical="center"/>
      <protection locked="0"/>
    </xf>
    <xf numFmtId="0" fontId="89" fillId="0" borderId="35" xfId="2" applyFont="1" applyFill="1" applyBorder="1" applyAlignment="1" applyProtection="1">
      <alignment horizontal="center" vertical="center"/>
      <protection locked="0"/>
    </xf>
    <xf numFmtId="0" fontId="89" fillId="0" borderId="36" xfId="2" applyFont="1" applyFill="1" applyBorder="1" applyAlignment="1" applyProtection="1">
      <alignment horizontal="center" vertical="center"/>
      <protection locked="0"/>
    </xf>
    <xf numFmtId="0" fontId="89" fillId="0" borderId="37" xfId="2" applyFont="1" applyFill="1" applyBorder="1" applyAlignment="1" applyProtection="1">
      <alignment horizontal="center" vertical="center"/>
      <protection locked="0"/>
    </xf>
    <xf numFmtId="0" fontId="89" fillId="0" borderId="38" xfId="2" applyFont="1" applyFill="1" applyBorder="1" applyAlignment="1" applyProtection="1">
      <alignment horizontal="center" vertical="center"/>
      <protection locked="0"/>
    </xf>
    <xf numFmtId="0" fontId="81" fillId="0" borderId="32" xfId="2" applyFont="1" applyFill="1" applyBorder="1" applyAlignment="1" applyProtection="1">
      <alignment horizontal="center" vertical="center" wrapText="1"/>
      <protection locked="0"/>
    </xf>
    <xf numFmtId="0" fontId="81" fillId="0" borderId="0" xfId="2" applyFont="1" applyFill="1" applyBorder="1" applyAlignment="1" applyProtection="1">
      <alignment horizontal="center" vertical="center" wrapText="1"/>
      <protection locked="0"/>
    </xf>
    <xf numFmtId="0" fontId="81" fillId="0" borderId="37" xfId="2" applyFont="1" applyFill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39" fillId="0" borderId="31" xfId="2" applyFont="1" applyBorder="1" applyAlignment="1">
      <alignment horizontal="left" vertical="center"/>
    </xf>
    <xf numFmtId="0" fontId="39" fillId="0" borderId="33" xfId="2" applyFont="1" applyBorder="1" applyAlignment="1">
      <alignment horizontal="left" vertical="center"/>
    </xf>
    <xf numFmtId="0" fontId="39" fillId="0" borderId="36" xfId="2" applyFont="1" applyBorder="1" applyAlignment="1">
      <alignment horizontal="left" vertical="center"/>
    </xf>
    <xf numFmtId="0" fontId="39" fillId="0" borderId="37" xfId="2" applyFont="1" applyBorder="1" applyAlignment="1">
      <alignment horizontal="left" vertical="center"/>
    </xf>
    <xf numFmtId="0" fontId="39" fillId="0" borderId="38" xfId="2" applyFont="1" applyBorder="1" applyAlignment="1">
      <alignment horizontal="left" vertical="center"/>
    </xf>
    <xf numFmtId="0" fontId="81" fillId="0" borderId="31" xfId="2" applyFont="1" applyFill="1" applyBorder="1" applyAlignment="1">
      <alignment horizontal="center" vertical="center"/>
    </xf>
    <xf numFmtId="0" fontId="89" fillId="0" borderId="19" xfId="2" applyFont="1" applyFill="1" applyBorder="1" applyAlignment="1">
      <alignment horizontal="left" vertical="center" wrapText="1"/>
    </xf>
    <xf numFmtId="0" fontId="89" fillId="0" borderId="20" xfId="2" applyFont="1" applyFill="1" applyBorder="1" applyAlignment="1">
      <alignment horizontal="left" vertical="center" wrapText="1"/>
    </xf>
    <xf numFmtId="0" fontId="89" fillId="0" borderId="19" xfId="2" applyFont="1" applyFill="1" applyBorder="1" applyAlignment="1">
      <alignment horizontal="left" vertical="center"/>
    </xf>
    <xf numFmtId="0" fontId="89" fillId="0" borderId="20" xfId="2" applyFont="1" applyFill="1" applyBorder="1" applyAlignment="1">
      <alignment horizontal="left" vertical="center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25" fillId="0" borderId="31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29" fillId="0" borderId="42" xfId="0" applyFont="1" applyBorder="1" applyAlignment="1">
      <alignment horizontal="right" wrapText="1"/>
    </xf>
    <xf numFmtId="0" fontId="43" fillId="0" borderId="49" xfId="0" applyFont="1" applyBorder="1" applyAlignment="1">
      <alignment horizontal="right" wrapText="1"/>
    </xf>
    <xf numFmtId="0" fontId="43" fillId="0" borderId="51" xfId="0" applyFont="1" applyBorder="1" applyAlignment="1">
      <alignment horizontal="right" wrapText="1"/>
    </xf>
    <xf numFmtId="0" fontId="44" fillId="0" borderId="0" xfId="2" applyFont="1" applyBorder="1" applyAlignment="1">
      <alignment horizontal="center" vertical="center"/>
    </xf>
    <xf numFmtId="0" fontId="132" fillId="15" borderId="0" xfId="0" applyFont="1" applyFill="1" applyAlignment="1">
      <alignment horizontal="center" vertical="center"/>
    </xf>
    <xf numFmtId="2" fontId="165" fillId="0" borderId="24" xfId="0" applyNumberFormat="1" applyFont="1" applyBorder="1" applyAlignment="1" applyProtection="1">
      <alignment horizontal="center" vertical="center" wrapText="1"/>
    </xf>
    <xf numFmtId="2" fontId="165" fillId="0" borderId="25" xfId="0" applyNumberFormat="1" applyFont="1" applyBorder="1" applyAlignment="1" applyProtection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49" xfId="0" applyFont="1" applyBorder="1" applyAlignment="1">
      <alignment wrapText="1"/>
    </xf>
    <xf numFmtId="0" fontId="43" fillId="0" borderId="51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8" fillId="0" borderId="56" xfId="2" applyFont="1" applyBorder="1" applyAlignment="1">
      <alignment horizontal="center" vertical="center"/>
    </xf>
    <xf numFmtId="0" fontId="48" fillId="0" borderId="57" xfId="2" applyFont="1" applyBorder="1" applyAlignment="1">
      <alignment horizontal="center" vertical="center"/>
    </xf>
    <xf numFmtId="0" fontId="48" fillId="0" borderId="58" xfId="2" applyFont="1" applyBorder="1" applyAlignment="1">
      <alignment horizontal="center" vertical="center"/>
    </xf>
    <xf numFmtId="0" fontId="48" fillId="0" borderId="59" xfId="2" applyFont="1" applyBorder="1" applyAlignment="1">
      <alignment horizontal="center" vertical="center"/>
    </xf>
    <xf numFmtId="0" fontId="39" fillId="0" borderId="0" xfId="2" applyFont="1" applyBorder="1" applyAlignment="1">
      <alignment horizontal="left" vertical="center"/>
    </xf>
    <xf numFmtId="2" fontId="100" fillId="2" borderId="8" xfId="0" applyNumberFormat="1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132" fillId="3" borderId="0" xfId="0" applyFont="1" applyFill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9" fillId="0" borderId="23" xfId="0" quotePrefix="1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19" fillId="4" borderId="32" xfId="0" applyNumberFormat="1" applyFont="1" applyFill="1" applyBorder="1" applyAlignment="1">
      <alignment horizontal="center" vertical="center"/>
    </xf>
    <xf numFmtId="0" fontId="119" fillId="4" borderId="23" xfId="0" applyFont="1" applyFill="1" applyBorder="1" applyAlignment="1">
      <alignment horizontal="center" vertical="center"/>
    </xf>
    <xf numFmtId="2" fontId="119" fillId="2" borderId="32" xfId="0" applyNumberFormat="1" applyFont="1" applyFill="1" applyBorder="1" applyAlignment="1">
      <alignment horizontal="center" vertical="center"/>
    </xf>
    <xf numFmtId="2" fontId="119" fillId="2" borderId="23" xfId="0" applyNumberFormat="1" applyFont="1" applyFill="1" applyBorder="1" applyAlignment="1">
      <alignment horizontal="center" vertical="center"/>
    </xf>
    <xf numFmtId="0" fontId="119" fillId="4" borderId="8" xfId="0" applyFont="1" applyFill="1" applyBorder="1" applyAlignment="1">
      <alignment horizontal="center" vertical="center"/>
    </xf>
    <xf numFmtId="2" fontId="119" fillId="2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120" fillId="0" borderId="24" xfId="0" applyNumberFormat="1" applyFont="1" applyBorder="1" applyAlignment="1" applyProtection="1">
      <alignment horizontal="center" vertical="center"/>
      <protection locked="0"/>
    </xf>
    <xf numFmtId="2" fontId="120" fillId="0" borderId="25" xfId="0" applyNumberFormat="1" applyFont="1" applyBorder="1" applyAlignment="1" applyProtection="1">
      <alignment horizontal="center" vertical="center"/>
      <protection locked="0"/>
    </xf>
    <xf numFmtId="2" fontId="120" fillId="2" borderId="3" xfId="0" applyNumberFormat="1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4" borderId="2" xfId="0" quotePrefix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22" fillId="4" borderId="13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19" fillId="2" borderId="32" xfId="0" applyFont="1" applyFill="1" applyBorder="1" applyAlignment="1">
      <alignment horizontal="center" vertical="center"/>
    </xf>
    <xf numFmtId="0" fontId="119" fillId="2" borderId="23" xfId="0" applyFont="1" applyFill="1" applyBorder="1" applyAlignment="1">
      <alignment horizontal="center" vertical="center"/>
    </xf>
    <xf numFmtId="0" fontId="119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6" fillId="0" borderId="8" xfId="0" applyFont="1" applyBorder="1" applyAlignment="1">
      <alignment horizontal="center"/>
    </xf>
    <xf numFmtId="0" fontId="86" fillId="0" borderId="11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9" fillId="0" borderId="31" xfId="2" applyFont="1" applyFill="1" applyBorder="1" applyAlignment="1" applyProtection="1">
      <alignment horizontal="center"/>
      <protection locked="0"/>
    </xf>
    <xf numFmtId="0" fontId="89" fillId="0" borderId="33" xfId="2" applyFont="1" applyFill="1" applyBorder="1" applyAlignment="1" applyProtection="1">
      <alignment horizontal="center"/>
      <protection locked="0"/>
    </xf>
    <xf numFmtId="0" fontId="89" fillId="0" borderId="26" xfId="2" applyFont="1" applyFill="1" applyBorder="1" applyAlignment="1" applyProtection="1">
      <alignment horizontal="center"/>
      <protection locked="0"/>
    </xf>
    <xf numFmtId="0" fontId="89" fillId="0" borderId="35" xfId="2" applyFont="1" applyFill="1" applyBorder="1" applyAlignment="1" applyProtection="1">
      <alignment horizontal="center"/>
      <protection locked="0"/>
    </xf>
    <xf numFmtId="0" fontId="89" fillId="0" borderId="36" xfId="2" applyFont="1" applyFill="1" applyBorder="1" applyAlignment="1" applyProtection="1">
      <alignment horizontal="center"/>
      <protection locked="0"/>
    </xf>
    <xf numFmtId="0" fontId="89" fillId="0" borderId="38" xfId="2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3" fillId="0" borderId="31" xfId="2" applyFont="1" applyFill="1" applyBorder="1" applyAlignment="1" applyProtection="1">
      <alignment horizontal="center" vertical="center"/>
      <protection locked="0"/>
    </xf>
    <xf numFmtId="0" fontId="83" fillId="0" borderId="33" xfId="2" applyFont="1" applyFill="1" applyBorder="1" applyAlignment="1" applyProtection="1">
      <alignment horizontal="center" vertical="center"/>
      <protection locked="0"/>
    </xf>
    <xf numFmtId="0" fontId="83" fillId="0" borderId="26" xfId="2" applyFont="1" applyFill="1" applyBorder="1" applyAlignment="1" applyProtection="1">
      <alignment horizontal="center" vertical="center"/>
      <protection locked="0"/>
    </xf>
    <xf numFmtId="0" fontId="83" fillId="0" borderId="35" xfId="2" applyFont="1" applyFill="1" applyBorder="1" applyAlignment="1" applyProtection="1">
      <alignment horizontal="center" vertical="center"/>
      <protection locked="0"/>
    </xf>
    <xf numFmtId="0" fontId="83" fillId="0" borderId="36" xfId="2" applyFont="1" applyFill="1" applyBorder="1" applyAlignment="1" applyProtection="1">
      <alignment horizontal="center" vertical="center"/>
      <protection locked="0"/>
    </xf>
    <xf numFmtId="0" fontId="83" fillId="0" borderId="38" xfId="2" applyFont="1" applyFill="1" applyBorder="1" applyAlignment="1" applyProtection="1">
      <alignment horizontal="center" vertical="center"/>
      <protection locked="0"/>
    </xf>
    <xf numFmtId="0" fontId="86" fillId="0" borderId="31" xfId="2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86" fillId="0" borderId="10" xfId="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8" fontId="82" fillId="0" borderId="21" xfId="2" applyNumberFormat="1" applyFont="1" applyFill="1" applyBorder="1" applyAlignment="1" applyProtection="1">
      <alignment horizontal="center" vertical="center"/>
      <protection locked="0"/>
    </xf>
    <xf numFmtId="168" fontId="82" fillId="0" borderId="20" xfId="2" applyNumberFormat="1" applyFont="1" applyFill="1" applyBorder="1" applyAlignment="1" applyProtection="1">
      <alignment horizontal="center" vertical="center"/>
      <protection locked="0"/>
    </xf>
    <xf numFmtId="168" fontId="82" fillId="0" borderId="21" xfId="2" applyNumberFormat="1" applyFont="1" applyFill="1" applyBorder="1" applyAlignment="1">
      <alignment horizontal="center" vertical="center"/>
    </xf>
    <xf numFmtId="168" fontId="82" fillId="0" borderId="20" xfId="2" applyNumberFormat="1" applyFont="1" applyFill="1" applyBorder="1" applyAlignment="1">
      <alignment horizontal="center" vertical="center"/>
    </xf>
    <xf numFmtId="0" fontId="44" fillId="0" borderId="10" xfId="2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center" wrapText="1"/>
    </xf>
    <xf numFmtId="0" fontId="85" fillId="0" borderId="31" xfId="2" applyFont="1" applyFill="1" applyBorder="1" applyAlignment="1" applyProtection="1">
      <alignment horizontal="center"/>
      <protection locked="0"/>
    </xf>
    <xf numFmtId="0" fontId="85" fillId="0" borderId="33" xfId="2" applyFont="1" applyFill="1" applyBorder="1" applyAlignment="1" applyProtection="1">
      <alignment horizontal="center"/>
      <protection locked="0"/>
    </xf>
    <xf numFmtId="0" fontId="85" fillId="0" borderId="26" xfId="2" applyFont="1" applyFill="1" applyBorder="1" applyAlignment="1" applyProtection="1">
      <alignment horizontal="center"/>
      <protection locked="0"/>
    </xf>
    <xf numFmtId="0" fontId="85" fillId="0" borderId="35" xfId="2" applyFont="1" applyFill="1" applyBorder="1" applyAlignment="1" applyProtection="1">
      <alignment horizontal="center"/>
      <protection locked="0"/>
    </xf>
    <xf numFmtId="0" fontId="85" fillId="0" borderId="36" xfId="2" applyFont="1" applyFill="1" applyBorder="1" applyAlignment="1" applyProtection="1">
      <alignment horizontal="center"/>
      <protection locked="0"/>
    </xf>
    <xf numFmtId="0" fontId="85" fillId="0" borderId="38" xfId="2" applyFont="1" applyFill="1" applyBorder="1" applyAlignment="1" applyProtection="1">
      <alignment horizontal="center"/>
      <protection locked="0"/>
    </xf>
    <xf numFmtId="0" fontId="19" fillId="19" borderId="19" xfId="0" applyFont="1" applyFill="1" applyBorder="1" applyAlignment="1">
      <alignment horizontal="center" vertical="top" wrapText="1"/>
    </xf>
    <xf numFmtId="0" fontId="19" fillId="19" borderId="21" xfId="0" applyFont="1" applyFill="1" applyBorder="1" applyAlignment="1">
      <alignment horizontal="center" vertical="top" wrapText="1"/>
    </xf>
    <xf numFmtId="0" fontId="19" fillId="19" borderId="20" xfId="0" applyFont="1" applyFill="1" applyBorder="1" applyAlignment="1">
      <alignment horizontal="center" vertical="top" wrapText="1"/>
    </xf>
    <xf numFmtId="0" fontId="89" fillId="0" borderId="10" xfId="2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0" xfId="2" applyFont="1" applyFill="1" applyBorder="1" applyAlignment="1">
      <alignment horizontal="left" vertical="center" wrapText="1"/>
    </xf>
    <xf numFmtId="0" fontId="44" fillId="0" borderId="19" xfId="2" applyFont="1" applyFill="1" applyBorder="1" applyAlignment="1">
      <alignment horizontal="center" vertical="center" wrapText="1"/>
    </xf>
    <xf numFmtId="0" fontId="44" fillId="0" borderId="21" xfId="2" applyFont="1" applyFill="1" applyBorder="1" applyAlignment="1">
      <alignment horizontal="center" vertical="center" wrapText="1"/>
    </xf>
    <xf numFmtId="0" fontId="44" fillId="0" borderId="20" xfId="2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8" fillId="0" borderId="5" xfId="2" applyFont="1" applyBorder="1" applyAlignment="1">
      <alignment horizontal="center" vertical="center"/>
    </xf>
    <xf numFmtId="0" fontId="48" fillId="0" borderId="6" xfId="2" applyFont="1" applyBorder="1" applyAlignment="1">
      <alignment horizontal="center" vertical="center"/>
    </xf>
    <xf numFmtId="0" fontId="39" fillId="0" borderId="31" xfId="2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81" fillId="0" borderId="11" xfId="5" applyFont="1" applyBorder="1" applyAlignment="1">
      <alignment horizontal="center" vertical="top" wrapText="1"/>
    </xf>
    <xf numFmtId="0" fontId="81" fillId="0" borderId="34" xfId="5" applyFont="1" applyBorder="1" applyAlignment="1">
      <alignment horizontal="center" vertical="top" wrapText="1"/>
    </xf>
    <xf numFmtId="0" fontId="152" fillId="0" borderId="31" xfId="5" applyFont="1" applyBorder="1" applyAlignment="1">
      <alignment horizontal="center"/>
    </xf>
    <xf numFmtId="0" fontId="152" fillId="0" borderId="32" xfId="5" applyFont="1" applyBorder="1" applyAlignment="1">
      <alignment horizontal="center"/>
    </xf>
    <xf numFmtId="0" fontId="152" fillId="0" borderId="33" xfId="5" applyFont="1" applyBorder="1" applyAlignment="1">
      <alignment horizontal="center"/>
    </xf>
    <xf numFmtId="0" fontId="155" fillId="22" borderId="19" xfId="5" applyFont="1" applyFill="1" applyBorder="1" applyAlignment="1">
      <alignment horizontal="center" vertical="center" wrapText="1"/>
    </xf>
    <xf numFmtId="0" fontId="155" fillId="22" borderId="21" xfId="5" applyFont="1" applyFill="1" applyBorder="1" applyAlignment="1">
      <alignment horizontal="center" vertical="center" wrapText="1"/>
    </xf>
    <xf numFmtId="0" fontId="155" fillId="22" borderId="20" xfId="5" applyFont="1" applyFill="1" applyBorder="1" applyAlignment="1">
      <alignment horizontal="center" vertical="center" wrapText="1"/>
    </xf>
    <xf numFmtId="0" fontId="156" fillId="0" borderId="0" xfId="5" applyFont="1" applyAlignment="1">
      <alignment horizontal="center" vertical="center"/>
    </xf>
    <xf numFmtId="0" fontId="157" fillId="0" borderId="0" xfId="5" applyFont="1" applyBorder="1" applyAlignment="1">
      <alignment horizontal="left" vertical="center"/>
    </xf>
    <xf numFmtId="0" fontId="154" fillId="0" borderId="37" xfId="5" applyFont="1" applyBorder="1" applyAlignment="1">
      <alignment horizontal="center" vertical="center"/>
    </xf>
    <xf numFmtId="0" fontId="154" fillId="0" borderId="38" xfId="5" applyFont="1" applyBorder="1" applyAlignment="1">
      <alignment horizontal="center" vertical="center"/>
    </xf>
  </cellXfs>
  <cellStyles count="9">
    <cellStyle name="Euro" xfId="3"/>
    <cellStyle name="Lien hypertexte" xfId="8" builtinId="8"/>
    <cellStyle name="Normal" xfId="0" builtinId="0"/>
    <cellStyle name="Normal 2" xfId="4"/>
    <cellStyle name="Normal 2 2" xfId="5"/>
    <cellStyle name="Normal 3" xfId="6"/>
    <cellStyle name="Normal 4" xfId="2"/>
    <cellStyle name="Normal 4 2" xfId="7"/>
    <cellStyle name="Normal_Les Equipes" xfId="1"/>
  </cellStyles>
  <dxfs count="0"/>
  <tableStyles count="0" defaultTableStyle="TableStyleMedium9" defaultPivotStyle="PivotStyleLight16"/>
  <colors>
    <mruColors>
      <color rgb="FF00FF99"/>
      <color rgb="FF006600"/>
      <color rgb="FF00FF00"/>
      <color rgb="FF00CC66"/>
      <color rgb="FFFF99CC"/>
      <color rgb="FFFF669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6</xdr:row>
      <xdr:rowOff>57150</xdr:rowOff>
    </xdr:from>
    <xdr:to>
      <xdr:col>9</xdr:col>
      <xdr:colOff>1934378</xdr:colOff>
      <xdr:row>14</xdr:row>
      <xdr:rowOff>163887</xdr:rowOff>
    </xdr:to>
    <xdr:pic>
      <xdr:nvPicPr>
        <xdr:cNvPr id="3" name="Image 2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90650"/>
          <a:ext cx="1867703" cy="173551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600074</xdr:colOff>
      <xdr:row>0</xdr:row>
      <xdr:rowOff>76199</xdr:rowOff>
    </xdr:from>
    <xdr:to>
      <xdr:col>9</xdr:col>
      <xdr:colOff>1600199</xdr:colOff>
      <xdr:row>6</xdr:row>
      <xdr:rowOff>9525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799" y="76199"/>
          <a:ext cx="1000125" cy="1266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18</xdr:col>
      <xdr:colOff>0</xdr:colOff>
      <xdr:row>3</xdr:row>
      <xdr:rowOff>123825</xdr:rowOff>
    </xdr:from>
    <xdr:to>
      <xdr:col>18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1" name="Flèche droite 1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2" name="Flèche droite 1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3" name="Flèche droite 1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4" name="Flèche droite 1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5" name="Flèche droite 1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6" name="Flèche droite 1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7" name="Flèche droite 16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9" name="Flèche droite 18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20" name="Flèche droite 19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21" name="Flèche droite 2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22" name="Flèche droite 2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23" name="Flèche droite 2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24" name="Flèche droite 2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25" name="Flèche droite 2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26" name="Flèche droite 2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200025</xdr:colOff>
      <xdr:row>8</xdr:row>
      <xdr:rowOff>47625</xdr:rowOff>
    </xdr:from>
    <xdr:to>
      <xdr:col>17</xdr:col>
      <xdr:colOff>276225</xdr:colOff>
      <xdr:row>11</xdr:row>
      <xdr:rowOff>0</xdr:rowOff>
    </xdr:to>
    <xdr:sp macro="" textlink="">
      <xdr:nvSpPr>
        <xdr:cNvPr id="27" name="Ellipse 26"/>
        <xdr:cNvSpPr/>
      </xdr:nvSpPr>
      <xdr:spPr>
        <a:xfrm>
          <a:off x="5057775" y="1323975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S2</a:t>
          </a:r>
        </a:p>
      </xdr:txBody>
    </xdr:sp>
    <xdr:clientData/>
  </xdr:twoCellAnchor>
  <xdr:twoCellAnchor editAs="oneCell">
    <xdr:from>
      <xdr:col>0</xdr:col>
      <xdr:colOff>1038225</xdr:colOff>
      <xdr:row>1</xdr:row>
      <xdr:rowOff>190500</xdr:rowOff>
    </xdr:from>
    <xdr:to>
      <xdr:col>0</xdr:col>
      <xdr:colOff>1704975</xdr:colOff>
      <xdr:row>7</xdr:row>
      <xdr:rowOff>161925</xdr:rowOff>
    </xdr:to>
    <xdr:pic>
      <xdr:nvPicPr>
        <xdr:cNvPr id="28" name="Image 27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81000"/>
          <a:ext cx="666750" cy="866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3" name="Flèche droite 12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4" name="Flèche droite 13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180975</xdr:rowOff>
    </xdr:to>
    <xdr:grpSp>
      <xdr:nvGrpSpPr>
        <xdr:cNvPr id="17" name="Group 43"/>
        <xdr:cNvGrpSpPr>
          <a:grpSpLocks/>
        </xdr:cNvGrpSpPr>
      </xdr:nvGrpSpPr>
      <xdr:grpSpPr bwMode="auto">
        <a:xfrm>
          <a:off x="0" y="438150"/>
          <a:ext cx="762000" cy="809625"/>
          <a:chOff x="181" y="329"/>
          <a:chExt cx="1273" cy="1588"/>
        </a:xfrm>
      </xdr:grpSpPr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20" name="Flèche droite 19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0" name="Flèche droite 9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1" name="Flèche droite 10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12" name="Flèche droite 11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0</xdr:colOff>
      <xdr:row>3</xdr:row>
      <xdr:rowOff>1</xdr:rowOff>
    </xdr:from>
    <xdr:to>
      <xdr:col>1</xdr:col>
      <xdr:colOff>638175</xdr:colOff>
      <xdr:row>8</xdr:row>
      <xdr:rowOff>1</xdr:rowOff>
    </xdr:to>
    <xdr:pic>
      <xdr:nvPicPr>
        <xdr:cNvPr id="15" name="Image 14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1"/>
          <a:ext cx="638175" cy="8191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762001</xdr:colOff>
      <xdr:row>0</xdr:row>
      <xdr:rowOff>38100</xdr:rowOff>
    </xdr:from>
    <xdr:to>
      <xdr:col>15</xdr:col>
      <xdr:colOff>714376</xdr:colOff>
      <xdr:row>2</xdr:row>
      <xdr:rowOff>28575</xdr:rowOff>
    </xdr:to>
    <xdr:sp macro="" textlink="">
      <xdr:nvSpPr>
        <xdr:cNvPr id="4" name="Ellipse 3"/>
        <xdr:cNvSpPr/>
      </xdr:nvSpPr>
      <xdr:spPr>
        <a:xfrm>
          <a:off x="8715376" y="38100"/>
          <a:ext cx="1181100" cy="371475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E22</a:t>
          </a:r>
        </a:p>
      </xdr:txBody>
    </xdr:sp>
    <xdr:clientData/>
  </xdr:twoCellAnchor>
  <xdr:oneCellAnchor>
    <xdr:from>
      <xdr:col>15</xdr:col>
      <xdr:colOff>390525</xdr:colOff>
      <xdr:row>13</xdr:row>
      <xdr:rowOff>209550</xdr:rowOff>
    </xdr:from>
    <xdr:ext cx="444674" cy="272703"/>
    <xdr:sp macro="" textlink="">
      <xdr:nvSpPr>
        <xdr:cNvPr id="5" name="ZoneTexte 4"/>
        <xdr:cNvSpPr txBox="1"/>
      </xdr:nvSpPr>
      <xdr:spPr>
        <a:xfrm>
          <a:off x="9572625" y="2647950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/30</a:t>
          </a:r>
        </a:p>
      </xdr:txBody>
    </xdr:sp>
    <xdr:clientData/>
  </xdr:oneCellAnchor>
  <xdr:oneCellAnchor>
    <xdr:from>
      <xdr:col>15</xdr:col>
      <xdr:colOff>400050</xdr:colOff>
      <xdr:row>18</xdr:row>
      <xdr:rowOff>28575</xdr:rowOff>
    </xdr:from>
    <xdr:ext cx="444674" cy="272703"/>
    <xdr:sp macro="" textlink="">
      <xdr:nvSpPr>
        <xdr:cNvPr id="6" name="ZoneTexte 5"/>
        <xdr:cNvSpPr txBox="1"/>
      </xdr:nvSpPr>
      <xdr:spPr>
        <a:xfrm>
          <a:off x="9582150" y="343852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/30</a:t>
          </a:r>
        </a:p>
      </xdr:txBody>
    </xdr:sp>
    <xdr:clientData/>
  </xdr:oneCellAnchor>
  <xdr:oneCellAnchor>
    <xdr:from>
      <xdr:col>15</xdr:col>
      <xdr:colOff>400050</xdr:colOff>
      <xdr:row>21</xdr:row>
      <xdr:rowOff>19050</xdr:rowOff>
    </xdr:from>
    <xdr:ext cx="444674" cy="272703"/>
    <xdr:sp macro="" textlink="">
      <xdr:nvSpPr>
        <xdr:cNvPr id="7" name="ZoneTexte 6"/>
        <xdr:cNvSpPr txBox="1"/>
      </xdr:nvSpPr>
      <xdr:spPr>
        <a:xfrm>
          <a:off x="9582150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/60</a:t>
          </a:r>
        </a:p>
      </xdr:txBody>
    </xdr:sp>
    <xdr:clientData/>
  </xdr:oneCellAnchor>
  <xdr:oneCellAnchor>
    <xdr:from>
      <xdr:col>7</xdr:col>
      <xdr:colOff>609600</xdr:colOff>
      <xdr:row>13</xdr:row>
      <xdr:rowOff>209550</xdr:rowOff>
    </xdr:from>
    <xdr:ext cx="444674" cy="272703"/>
    <xdr:sp macro="" textlink="">
      <xdr:nvSpPr>
        <xdr:cNvPr id="8" name="ZoneTexte 7"/>
        <xdr:cNvSpPr txBox="1"/>
      </xdr:nvSpPr>
      <xdr:spPr>
        <a:xfrm>
          <a:off x="5210175" y="2647950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/10</a:t>
          </a:r>
        </a:p>
      </xdr:txBody>
    </xdr:sp>
    <xdr:clientData/>
  </xdr:oneCellAnchor>
  <xdr:oneCellAnchor>
    <xdr:from>
      <xdr:col>13</xdr:col>
      <xdr:colOff>571500</xdr:colOff>
      <xdr:row>21</xdr:row>
      <xdr:rowOff>19050</xdr:rowOff>
    </xdr:from>
    <xdr:ext cx="444674" cy="272703"/>
    <xdr:sp macro="" textlink="">
      <xdr:nvSpPr>
        <xdr:cNvPr id="9" name="ZoneTexte 8"/>
        <xdr:cNvSpPr txBox="1"/>
      </xdr:nvSpPr>
      <xdr:spPr>
        <a:xfrm>
          <a:off x="8524875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/20</a:t>
          </a:r>
        </a:p>
      </xdr:txBody>
    </xdr:sp>
    <xdr:clientData/>
  </xdr:oneCellAnchor>
  <xdr:oneCellAnchor>
    <xdr:from>
      <xdr:col>7</xdr:col>
      <xdr:colOff>571500</xdr:colOff>
      <xdr:row>21</xdr:row>
      <xdr:rowOff>19050</xdr:rowOff>
    </xdr:from>
    <xdr:ext cx="444674" cy="272703"/>
    <xdr:sp macro="" textlink="">
      <xdr:nvSpPr>
        <xdr:cNvPr id="10" name="ZoneTexte 9"/>
        <xdr:cNvSpPr txBox="1"/>
      </xdr:nvSpPr>
      <xdr:spPr>
        <a:xfrm>
          <a:off x="5172075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/20</a:t>
          </a:r>
        </a:p>
      </xdr:txBody>
    </xdr:sp>
    <xdr:clientData/>
  </xdr:oneCellAnchor>
  <xdr:oneCellAnchor>
    <xdr:from>
      <xdr:col>13</xdr:col>
      <xdr:colOff>619125</xdr:colOff>
      <xdr:row>13</xdr:row>
      <xdr:rowOff>219075</xdr:rowOff>
    </xdr:from>
    <xdr:ext cx="444674" cy="272703"/>
    <xdr:sp macro="" textlink="">
      <xdr:nvSpPr>
        <xdr:cNvPr id="11" name="ZoneTexte 10"/>
        <xdr:cNvSpPr txBox="1"/>
      </xdr:nvSpPr>
      <xdr:spPr>
        <a:xfrm>
          <a:off x="8572500" y="26574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/10</a:t>
          </a:r>
        </a:p>
      </xdr:txBody>
    </xdr:sp>
    <xdr:clientData/>
  </xdr:oneCellAnchor>
  <xdr:twoCellAnchor editAs="oneCell">
    <xdr:from>
      <xdr:col>0</xdr:col>
      <xdr:colOff>314325</xdr:colOff>
      <xdr:row>6</xdr:row>
      <xdr:rowOff>9526</xdr:rowOff>
    </xdr:from>
    <xdr:to>
      <xdr:col>0</xdr:col>
      <xdr:colOff>781050</xdr:colOff>
      <xdr:row>8</xdr:row>
      <xdr:rowOff>28576</xdr:rowOff>
    </xdr:to>
    <xdr:pic>
      <xdr:nvPicPr>
        <xdr:cNvPr id="12" name="Image 11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19176"/>
          <a:ext cx="466725" cy="514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4</xdr:row>
      <xdr:rowOff>142875</xdr:rowOff>
    </xdr:from>
    <xdr:to>
      <xdr:col>1</xdr:col>
      <xdr:colOff>523874</xdr:colOff>
      <xdr:row>7</xdr:row>
      <xdr:rowOff>228600</xdr:rowOff>
    </xdr:to>
    <xdr:pic>
      <xdr:nvPicPr>
        <xdr:cNvPr id="13" name="Imag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9" y="847725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695325</xdr:colOff>
      <xdr:row>3</xdr:row>
      <xdr:rowOff>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619125" cy="85725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35</xdr:row>
      <xdr:rowOff>123825</xdr:rowOff>
    </xdr:from>
    <xdr:to>
      <xdr:col>2</xdr:col>
      <xdr:colOff>438150</xdr:colOff>
      <xdr:row>38</xdr:row>
      <xdr:rowOff>180975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85725" y="9486900"/>
          <a:ext cx="1781175" cy="666750"/>
          <a:chOff x="571" y="15158"/>
          <a:chExt cx="3135" cy="983"/>
        </a:xfrm>
      </xdr:grpSpPr>
      <xdr:pic>
        <xdr:nvPicPr>
          <xdr:cNvPr id="6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7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8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9" name="ZoneTexte 8"/>
        <xdr:cNvSpPr txBox="1"/>
      </xdr:nvSpPr>
      <xdr:spPr>
        <a:xfrm>
          <a:off x="190500" y="9429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Commercialisation et Services en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0" name="Rectangle 9"/>
        <xdr:cNvSpPr/>
      </xdr:nvSpPr>
      <xdr:spPr>
        <a:xfrm>
          <a:off x="0" y="19817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581024</xdr:colOff>
      <xdr:row>0</xdr:row>
      <xdr:rowOff>142876</xdr:rowOff>
    </xdr:from>
    <xdr:to>
      <xdr:col>9</xdr:col>
      <xdr:colOff>590549</xdr:colOff>
      <xdr:row>3</xdr:row>
      <xdr:rowOff>0</xdr:rowOff>
    </xdr:to>
    <xdr:pic>
      <xdr:nvPicPr>
        <xdr:cNvPr id="11" name="Image 10" descr="log_academie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4" y="142876"/>
          <a:ext cx="657225" cy="7143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571500</xdr:colOff>
      <xdr:row>1</xdr:row>
      <xdr:rowOff>114300</xdr:rowOff>
    </xdr:from>
    <xdr:to>
      <xdr:col>24</xdr:col>
      <xdr:colOff>142874</xdr:colOff>
      <xdr:row>3</xdr:row>
      <xdr:rowOff>47625</xdr:rowOff>
    </xdr:to>
    <xdr:sp macro="" textlink="">
      <xdr:nvSpPr>
        <xdr:cNvPr id="4" name="Ellipse 3"/>
        <xdr:cNvSpPr>
          <a:spLocks noChangeArrowheads="1"/>
        </xdr:cNvSpPr>
      </xdr:nvSpPr>
      <xdr:spPr bwMode="auto">
        <a:xfrm>
          <a:off x="5562600" y="304800"/>
          <a:ext cx="1200149" cy="314325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E32 - SE2</a:t>
          </a: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19050</xdr:colOff>
      <xdr:row>9</xdr:row>
      <xdr:rowOff>9525</xdr:rowOff>
    </xdr:from>
    <xdr:to>
      <xdr:col>2</xdr:col>
      <xdr:colOff>161924</xdr:colOff>
      <xdr:row>9</xdr:row>
      <xdr:rowOff>428625</xdr:rowOff>
    </xdr:to>
    <xdr:sp macro="" textlink="">
      <xdr:nvSpPr>
        <xdr:cNvPr id="5" name="ZoneTexte 4"/>
        <xdr:cNvSpPr txBox="1"/>
      </xdr:nvSpPr>
      <xdr:spPr>
        <a:xfrm>
          <a:off x="19050" y="1562100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15</xdr:col>
      <xdr:colOff>152400</xdr:colOff>
      <xdr:row>9</xdr:row>
      <xdr:rowOff>19050</xdr:rowOff>
    </xdr:from>
    <xdr:to>
      <xdr:col>18</xdr:col>
      <xdr:colOff>447674</xdr:colOff>
      <xdr:row>10</xdr:row>
      <xdr:rowOff>0</xdr:rowOff>
    </xdr:to>
    <xdr:sp macro="" textlink="">
      <xdr:nvSpPr>
        <xdr:cNvPr id="6" name="ZoneTexte 5"/>
        <xdr:cNvSpPr txBox="1"/>
      </xdr:nvSpPr>
      <xdr:spPr>
        <a:xfrm>
          <a:off x="4600575" y="1571625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5</xdr:col>
      <xdr:colOff>190500</xdr:colOff>
      <xdr:row>9</xdr:row>
      <xdr:rowOff>19050</xdr:rowOff>
    </xdr:from>
    <xdr:to>
      <xdr:col>10</xdr:col>
      <xdr:colOff>142875</xdr:colOff>
      <xdr:row>10</xdr:row>
      <xdr:rowOff>0</xdr:rowOff>
    </xdr:to>
    <xdr:sp macro="" textlink="">
      <xdr:nvSpPr>
        <xdr:cNvPr id="7" name="ZoneTexte 6"/>
        <xdr:cNvSpPr txBox="1"/>
      </xdr:nvSpPr>
      <xdr:spPr>
        <a:xfrm>
          <a:off x="2286000" y="1571625"/>
          <a:ext cx="866775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18</xdr:col>
      <xdr:colOff>504824</xdr:colOff>
      <xdr:row>9</xdr:row>
      <xdr:rowOff>1</xdr:rowOff>
    </xdr:from>
    <xdr:to>
      <xdr:col>24</xdr:col>
      <xdr:colOff>180974</xdr:colOff>
      <xdr:row>10</xdr:row>
      <xdr:rowOff>1</xdr:rowOff>
    </xdr:to>
    <xdr:sp macro="" textlink="">
      <xdr:nvSpPr>
        <xdr:cNvPr id="8" name="ZoneTexte 7"/>
        <xdr:cNvSpPr txBox="1"/>
      </xdr:nvSpPr>
      <xdr:spPr>
        <a:xfrm>
          <a:off x="5495924" y="1552576"/>
          <a:ext cx="130492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11</xdr:col>
      <xdr:colOff>19050</xdr:colOff>
      <xdr:row>9</xdr:row>
      <xdr:rowOff>9526</xdr:rowOff>
    </xdr:from>
    <xdr:to>
      <xdr:col>15</xdr:col>
      <xdr:colOff>85725</xdr:colOff>
      <xdr:row>10</xdr:row>
      <xdr:rowOff>9526</xdr:rowOff>
    </xdr:to>
    <xdr:sp macro="" textlink="">
      <xdr:nvSpPr>
        <xdr:cNvPr id="9" name="ZoneTexte 8"/>
        <xdr:cNvSpPr txBox="1"/>
      </xdr:nvSpPr>
      <xdr:spPr>
        <a:xfrm>
          <a:off x="3209925" y="1562101"/>
          <a:ext cx="132397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38100</xdr:colOff>
      <xdr:row>9</xdr:row>
      <xdr:rowOff>9526</xdr:rowOff>
    </xdr:from>
    <xdr:to>
      <xdr:col>5</xdr:col>
      <xdr:colOff>133350</xdr:colOff>
      <xdr:row>10</xdr:row>
      <xdr:rowOff>9526</xdr:rowOff>
    </xdr:to>
    <xdr:sp macro="" textlink="">
      <xdr:nvSpPr>
        <xdr:cNvPr id="10" name="ZoneTexte 9"/>
        <xdr:cNvSpPr txBox="1"/>
      </xdr:nvSpPr>
      <xdr:spPr>
        <a:xfrm>
          <a:off x="914400" y="1562101"/>
          <a:ext cx="132397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4</xdr:col>
      <xdr:colOff>1</xdr:colOff>
      <xdr:row>4</xdr:row>
      <xdr:rowOff>171450</xdr:rowOff>
    </xdr:from>
    <xdr:to>
      <xdr:col>4</xdr:col>
      <xdr:colOff>533401</xdr:colOff>
      <xdr:row>7</xdr:row>
      <xdr:rowOff>180975</xdr:rowOff>
    </xdr:to>
    <xdr:pic>
      <xdr:nvPicPr>
        <xdr:cNvPr id="11" name="Image 10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933450"/>
          <a:ext cx="53340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5</xdr:row>
      <xdr:rowOff>19050</xdr:rowOff>
    </xdr:from>
    <xdr:to>
      <xdr:col>2</xdr:col>
      <xdr:colOff>28575</xdr:colOff>
      <xdr:row>7</xdr:row>
      <xdr:rowOff>171450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81075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971550</xdr:colOff>
      <xdr:row>0</xdr:row>
      <xdr:rowOff>9525</xdr:rowOff>
    </xdr:from>
    <xdr:to>
      <xdr:col>13</xdr:col>
      <xdr:colOff>962025</xdr:colOff>
      <xdr:row>1</xdr:row>
      <xdr:rowOff>142875</xdr:rowOff>
    </xdr:to>
    <xdr:sp macro="" textlink="">
      <xdr:nvSpPr>
        <xdr:cNvPr id="4" name="Ellipse 3"/>
        <xdr:cNvSpPr/>
      </xdr:nvSpPr>
      <xdr:spPr>
        <a:xfrm>
          <a:off x="9010650" y="9525"/>
          <a:ext cx="1038225" cy="323850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EP2</a:t>
          </a:r>
        </a:p>
      </xdr:txBody>
    </xdr:sp>
    <xdr:clientData/>
  </xdr:twoCellAnchor>
  <xdr:twoCellAnchor>
    <xdr:from>
      <xdr:col>2</xdr:col>
      <xdr:colOff>257175</xdr:colOff>
      <xdr:row>33</xdr:row>
      <xdr:rowOff>38100</xdr:rowOff>
    </xdr:from>
    <xdr:to>
      <xdr:col>3</xdr:col>
      <xdr:colOff>171450</xdr:colOff>
      <xdr:row>33</xdr:row>
      <xdr:rowOff>200025</xdr:rowOff>
    </xdr:to>
    <xdr:sp macro="" textlink="">
      <xdr:nvSpPr>
        <xdr:cNvPr id="5" name="Rectangle 4"/>
        <xdr:cNvSpPr/>
      </xdr:nvSpPr>
      <xdr:spPr>
        <a:xfrm>
          <a:off x="368617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619125</xdr:colOff>
      <xdr:row>33</xdr:row>
      <xdr:rowOff>38100</xdr:rowOff>
    </xdr:from>
    <xdr:to>
      <xdr:col>12</xdr:col>
      <xdr:colOff>847725</xdr:colOff>
      <xdr:row>33</xdr:row>
      <xdr:rowOff>200025</xdr:rowOff>
    </xdr:to>
    <xdr:sp macro="" textlink="">
      <xdr:nvSpPr>
        <xdr:cNvPr id="6" name="Rectangle 5"/>
        <xdr:cNvSpPr/>
      </xdr:nvSpPr>
      <xdr:spPr>
        <a:xfrm>
          <a:off x="865822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285750</xdr:colOff>
      <xdr:row>33</xdr:row>
      <xdr:rowOff>38100</xdr:rowOff>
    </xdr:from>
    <xdr:to>
      <xdr:col>9</xdr:col>
      <xdr:colOff>200025</xdr:colOff>
      <xdr:row>33</xdr:row>
      <xdr:rowOff>200025</xdr:rowOff>
    </xdr:to>
    <xdr:sp macro="" textlink="">
      <xdr:nvSpPr>
        <xdr:cNvPr id="7" name="Rectangle 6"/>
        <xdr:cNvSpPr/>
      </xdr:nvSpPr>
      <xdr:spPr>
        <a:xfrm>
          <a:off x="7067550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638175</xdr:colOff>
      <xdr:row>33</xdr:row>
      <xdr:rowOff>38100</xdr:rowOff>
    </xdr:from>
    <xdr:to>
      <xdr:col>6</xdr:col>
      <xdr:colOff>866775</xdr:colOff>
      <xdr:row>33</xdr:row>
      <xdr:rowOff>200025</xdr:rowOff>
    </xdr:to>
    <xdr:sp macro="" textlink="">
      <xdr:nvSpPr>
        <xdr:cNvPr id="8" name="Rectangle 7"/>
        <xdr:cNvSpPr/>
      </xdr:nvSpPr>
      <xdr:spPr>
        <a:xfrm>
          <a:off x="532447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1133475</xdr:colOff>
      <xdr:row>3</xdr:row>
      <xdr:rowOff>57150</xdr:rowOff>
    </xdr:from>
    <xdr:to>
      <xdr:col>0</xdr:col>
      <xdr:colOff>1666875</xdr:colOff>
      <xdr:row>5</xdr:row>
      <xdr:rowOff>209550</xdr:rowOff>
    </xdr:to>
    <xdr:pic>
      <xdr:nvPicPr>
        <xdr:cNvPr id="9" name="Image 8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90550"/>
          <a:ext cx="5334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3</xdr:row>
      <xdr:rowOff>28574</xdr:rowOff>
    </xdr:from>
    <xdr:to>
      <xdr:col>0</xdr:col>
      <xdr:colOff>628650</xdr:colOff>
      <xdr:row>5</xdr:row>
      <xdr:rowOff>228599</xdr:rowOff>
    </xdr:to>
    <xdr:pic>
      <xdr:nvPicPr>
        <xdr:cNvPr id="10" name="Imag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61974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0</xdr:row>
      <xdr:rowOff>123825</xdr:rowOff>
    </xdr:from>
    <xdr:to>
      <xdr:col>14</xdr:col>
      <xdr:colOff>809625</xdr:colOff>
      <xdr:row>2</xdr:row>
      <xdr:rowOff>142875</xdr:rowOff>
    </xdr:to>
    <xdr:sp macro="" textlink="">
      <xdr:nvSpPr>
        <xdr:cNvPr id="4" name="Ellipse 3"/>
        <xdr:cNvSpPr/>
      </xdr:nvSpPr>
      <xdr:spPr>
        <a:xfrm>
          <a:off x="8201025" y="123825"/>
          <a:ext cx="1362075" cy="400050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E32</a:t>
          </a:r>
        </a:p>
      </xdr:txBody>
    </xdr:sp>
    <xdr:clientData/>
  </xdr:twoCellAnchor>
  <xdr:twoCellAnchor>
    <xdr:from>
      <xdr:col>2</xdr:col>
      <xdr:colOff>295275</xdr:colOff>
      <xdr:row>33</xdr:row>
      <xdr:rowOff>38100</xdr:rowOff>
    </xdr:from>
    <xdr:to>
      <xdr:col>3</xdr:col>
      <xdr:colOff>161925</xdr:colOff>
      <xdr:row>33</xdr:row>
      <xdr:rowOff>200025</xdr:rowOff>
    </xdr:to>
    <xdr:sp macro="" textlink="">
      <xdr:nvSpPr>
        <xdr:cNvPr id="5" name="Rectangle 4"/>
        <xdr:cNvSpPr/>
      </xdr:nvSpPr>
      <xdr:spPr>
        <a:xfrm>
          <a:off x="3724275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6</xdr:col>
      <xdr:colOff>704850</xdr:colOff>
      <xdr:row>33</xdr:row>
      <xdr:rowOff>38100</xdr:rowOff>
    </xdr:from>
    <xdr:to>
      <xdr:col>6</xdr:col>
      <xdr:colOff>885825</xdr:colOff>
      <xdr:row>33</xdr:row>
      <xdr:rowOff>200025</xdr:rowOff>
    </xdr:to>
    <xdr:sp macro="" textlink="">
      <xdr:nvSpPr>
        <xdr:cNvPr id="6" name="Rectangle 5"/>
        <xdr:cNvSpPr/>
      </xdr:nvSpPr>
      <xdr:spPr>
        <a:xfrm>
          <a:off x="5391150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9</xdr:col>
      <xdr:colOff>285750</xdr:colOff>
      <xdr:row>33</xdr:row>
      <xdr:rowOff>28575</xdr:rowOff>
    </xdr:from>
    <xdr:to>
      <xdr:col>10</xdr:col>
      <xdr:colOff>152400</xdr:colOff>
      <xdr:row>33</xdr:row>
      <xdr:rowOff>190500</xdr:rowOff>
    </xdr:to>
    <xdr:sp macro="" textlink="">
      <xdr:nvSpPr>
        <xdr:cNvPr id="7" name="Rectangle 6"/>
        <xdr:cNvSpPr/>
      </xdr:nvSpPr>
      <xdr:spPr>
        <a:xfrm>
          <a:off x="7115175" y="6286500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714375</xdr:colOff>
      <xdr:row>33</xdr:row>
      <xdr:rowOff>38100</xdr:rowOff>
    </xdr:from>
    <xdr:to>
      <xdr:col>13</xdr:col>
      <xdr:colOff>895350</xdr:colOff>
      <xdr:row>33</xdr:row>
      <xdr:rowOff>200025</xdr:rowOff>
    </xdr:to>
    <xdr:sp macro="" textlink="">
      <xdr:nvSpPr>
        <xdr:cNvPr id="8" name="Rectangle 7"/>
        <xdr:cNvSpPr/>
      </xdr:nvSpPr>
      <xdr:spPr>
        <a:xfrm>
          <a:off x="8801100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723900</xdr:colOff>
      <xdr:row>38</xdr:row>
      <xdr:rowOff>28575</xdr:rowOff>
    </xdr:from>
    <xdr:to>
      <xdr:col>13</xdr:col>
      <xdr:colOff>904875</xdr:colOff>
      <xdr:row>38</xdr:row>
      <xdr:rowOff>190500</xdr:rowOff>
    </xdr:to>
    <xdr:sp macro="" textlink="">
      <xdr:nvSpPr>
        <xdr:cNvPr id="9" name="Rectangle 8"/>
        <xdr:cNvSpPr/>
      </xdr:nvSpPr>
      <xdr:spPr>
        <a:xfrm>
          <a:off x="8810625" y="75152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10</xdr:col>
      <xdr:colOff>19050</xdr:colOff>
      <xdr:row>38</xdr:row>
      <xdr:rowOff>28575</xdr:rowOff>
    </xdr:from>
    <xdr:to>
      <xdr:col>10</xdr:col>
      <xdr:colOff>200025</xdr:colOff>
      <xdr:row>38</xdr:row>
      <xdr:rowOff>190500</xdr:rowOff>
    </xdr:to>
    <xdr:sp macro="" textlink="">
      <xdr:nvSpPr>
        <xdr:cNvPr id="10" name="Rectangle 9"/>
        <xdr:cNvSpPr/>
      </xdr:nvSpPr>
      <xdr:spPr>
        <a:xfrm>
          <a:off x="7162800" y="75152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 editAs="oneCell">
    <xdr:from>
      <xdr:col>0</xdr:col>
      <xdr:colOff>1143000</xdr:colOff>
      <xdr:row>4</xdr:row>
      <xdr:rowOff>142875</xdr:rowOff>
    </xdr:from>
    <xdr:to>
      <xdr:col>0</xdr:col>
      <xdr:colOff>1676400</xdr:colOff>
      <xdr:row>7</xdr:row>
      <xdr:rowOff>28575</xdr:rowOff>
    </xdr:to>
    <xdr:pic>
      <xdr:nvPicPr>
        <xdr:cNvPr id="11" name="Image 10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52500"/>
          <a:ext cx="5334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4</xdr:row>
      <xdr:rowOff>209550</xdr:rowOff>
    </xdr:from>
    <xdr:to>
      <xdr:col>0</xdr:col>
      <xdr:colOff>533399</xdr:colOff>
      <xdr:row>7</xdr:row>
      <xdr:rowOff>9526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9175"/>
          <a:ext cx="419099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3</xdr:row>
      <xdr:rowOff>38099</xdr:rowOff>
    </xdr:from>
    <xdr:to>
      <xdr:col>9</xdr:col>
      <xdr:colOff>342900</xdr:colOff>
      <xdr:row>5</xdr:row>
      <xdr:rowOff>66675</xdr:rowOff>
    </xdr:to>
    <xdr:sp macro="" textlink="">
      <xdr:nvSpPr>
        <xdr:cNvPr id="2" name="Hexagone 1"/>
        <xdr:cNvSpPr/>
      </xdr:nvSpPr>
      <xdr:spPr>
        <a:xfrm>
          <a:off x="5286375" y="619124"/>
          <a:ext cx="990600" cy="409576"/>
        </a:xfrm>
        <a:prstGeom prst="hexagon">
          <a:avLst>
            <a:gd name="adj" fmla="val 67141"/>
            <a:gd name="vf" fmla="val 11547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EP2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3</xdr:col>
      <xdr:colOff>219075</xdr:colOff>
      <xdr:row>23</xdr:row>
      <xdr:rowOff>161924</xdr:rowOff>
    </xdr:to>
    <xdr:sp macro="" textlink="">
      <xdr:nvSpPr>
        <xdr:cNvPr id="3" name="Hexagone 2"/>
        <xdr:cNvSpPr/>
      </xdr:nvSpPr>
      <xdr:spPr>
        <a:xfrm>
          <a:off x="0" y="3724275"/>
          <a:ext cx="1762125" cy="685799"/>
        </a:xfrm>
        <a:prstGeom prst="hexagon">
          <a:avLst>
            <a:gd name="adj" fmla="val 83688"/>
            <a:gd name="vf" fmla="val 115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</a:t>
          </a:r>
          <a:r>
            <a:rPr lang="fr-FR" sz="1800" b="1" baseline="0">
              <a:solidFill>
                <a:sysClr val="windowText" lastClr="000000"/>
              </a:solidFill>
            </a:rPr>
            <a:t> - SE1</a:t>
          </a:r>
          <a:endParaRPr lang="fr-FR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57151</xdr:rowOff>
    </xdr:from>
    <xdr:to>
      <xdr:col>3</xdr:col>
      <xdr:colOff>228600</xdr:colOff>
      <xdr:row>31</xdr:row>
      <xdr:rowOff>161925</xdr:rowOff>
    </xdr:to>
    <xdr:sp macro="" textlink="">
      <xdr:nvSpPr>
        <xdr:cNvPr id="4" name="Hexagone 3"/>
        <xdr:cNvSpPr/>
      </xdr:nvSpPr>
      <xdr:spPr>
        <a:xfrm>
          <a:off x="0" y="5343526"/>
          <a:ext cx="1771650" cy="676274"/>
        </a:xfrm>
        <a:prstGeom prst="hexagon">
          <a:avLst>
            <a:gd name="adj" fmla="val 86251"/>
            <a:gd name="vf" fmla="val 115470"/>
          </a:avLst>
        </a:prstGeom>
        <a:solidFill>
          <a:srgbClr val="66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EP2 - S1</a:t>
          </a:r>
        </a:p>
      </xdr:txBody>
    </xdr:sp>
    <xdr:clientData/>
  </xdr:twoCellAnchor>
  <xdr:twoCellAnchor>
    <xdr:from>
      <xdr:col>4</xdr:col>
      <xdr:colOff>723900</xdr:colOff>
      <xdr:row>21</xdr:row>
      <xdr:rowOff>171450</xdr:rowOff>
    </xdr:from>
    <xdr:to>
      <xdr:col>4</xdr:col>
      <xdr:colOff>1714500</xdr:colOff>
      <xdr:row>24</xdr:row>
      <xdr:rowOff>28575</xdr:rowOff>
    </xdr:to>
    <xdr:sp macro="" textlink="">
      <xdr:nvSpPr>
        <xdr:cNvPr id="5" name="Flèche droite 4"/>
        <xdr:cNvSpPr/>
      </xdr:nvSpPr>
      <xdr:spPr>
        <a:xfrm>
          <a:off x="2514600" y="4038600"/>
          <a:ext cx="990600" cy="42862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666750</xdr:colOff>
      <xdr:row>29</xdr:row>
      <xdr:rowOff>152400</xdr:rowOff>
    </xdr:from>
    <xdr:to>
      <xdr:col>4</xdr:col>
      <xdr:colOff>1657350</xdr:colOff>
      <xdr:row>32</xdr:row>
      <xdr:rowOff>66675</xdr:rowOff>
    </xdr:to>
    <xdr:sp macro="" textlink="">
      <xdr:nvSpPr>
        <xdr:cNvPr id="6" name="Flèche droite 5"/>
        <xdr:cNvSpPr/>
      </xdr:nvSpPr>
      <xdr:spPr>
        <a:xfrm>
          <a:off x="2457450" y="5629275"/>
          <a:ext cx="990600" cy="4857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485775</xdr:colOff>
      <xdr:row>43</xdr:row>
      <xdr:rowOff>19050</xdr:rowOff>
    </xdr:from>
    <xdr:to>
      <xdr:col>4</xdr:col>
      <xdr:colOff>1476375</xdr:colOff>
      <xdr:row>46</xdr:row>
      <xdr:rowOff>180975</xdr:rowOff>
    </xdr:to>
    <xdr:sp macro="" textlink="">
      <xdr:nvSpPr>
        <xdr:cNvPr id="7" name="Rectangle 6"/>
        <xdr:cNvSpPr/>
      </xdr:nvSpPr>
      <xdr:spPr>
        <a:xfrm>
          <a:off x="2276475" y="8143875"/>
          <a:ext cx="990600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47626</xdr:colOff>
      <xdr:row>5</xdr:row>
      <xdr:rowOff>9525</xdr:rowOff>
    </xdr:from>
    <xdr:to>
      <xdr:col>1</xdr:col>
      <xdr:colOff>447676</xdr:colOff>
      <xdr:row>10</xdr:row>
      <xdr:rowOff>0</xdr:rowOff>
    </xdr:to>
    <xdr:grpSp>
      <xdr:nvGrpSpPr>
        <xdr:cNvPr id="8" name="Group 2"/>
        <xdr:cNvGrpSpPr>
          <a:grpSpLocks/>
        </xdr:cNvGrpSpPr>
      </xdr:nvGrpSpPr>
      <xdr:grpSpPr bwMode="auto">
        <a:xfrm>
          <a:off x="47626" y="971550"/>
          <a:ext cx="647700" cy="752475"/>
          <a:chOff x="181" y="329"/>
          <a:chExt cx="1273" cy="1588"/>
        </a:xfrm>
      </xdr:grpSpPr>
      <xdr:pic>
        <xdr:nvPicPr>
          <xdr:cNvPr id="9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723900</xdr:colOff>
      <xdr:row>21</xdr:row>
      <xdr:rowOff>171450</xdr:rowOff>
    </xdr:from>
    <xdr:to>
      <xdr:col>4</xdr:col>
      <xdr:colOff>1714500</xdr:colOff>
      <xdr:row>24</xdr:row>
      <xdr:rowOff>28575</xdr:rowOff>
    </xdr:to>
    <xdr:sp macro="" textlink="">
      <xdr:nvSpPr>
        <xdr:cNvPr id="11" name="Flèche droite 10"/>
        <xdr:cNvSpPr/>
      </xdr:nvSpPr>
      <xdr:spPr>
        <a:xfrm>
          <a:off x="2514600" y="4038600"/>
          <a:ext cx="990600" cy="42862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666750</xdr:colOff>
      <xdr:row>29</xdr:row>
      <xdr:rowOff>152400</xdr:rowOff>
    </xdr:from>
    <xdr:to>
      <xdr:col>4</xdr:col>
      <xdr:colOff>1657350</xdr:colOff>
      <xdr:row>32</xdr:row>
      <xdr:rowOff>66675</xdr:rowOff>
    </xdr:to>
    <xdr:sp macro="" textlink="">
      <xdr:nvSpPr>
        <xdr:cNvPr id="12" name="Flèche droite 11"/>
        <xdr:cNvSpPr/>
      </xdr:nvSpPr>
      <xdr:spPr>
        <a:xfrm>
          <a:off x="2457450" y="5629275"/>
          <a:ext cx="990600" cy="4857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485775</xdr:colOff>
      <xdr:row>43</xdr:row>
      <xdr:rowOff>19050</xdr:rowOff>
    </xdr:from>
    <xdr:to>
      <xdr:col>4</xdr:col>
      <xdr:colOff>1476375</xdr:colOff>
      <xdr:row>46</xdr:row>
      <xdr:rowOff>180975</xdr:rowOff>
    </xdr:to>
    <xdr:sp macro="" textlink="">
      <xdr:nvSpPr>
        <xdr:cNvPr id="13" name="Rectangle 12"/>
        <xdr:cNvSpPr/>
      </xdr:nvSpPr>
      <xdr:spPr>
        <a:xfrm>
          <a:off x="2276475" y="8143875"/>
          <a:ext cx="990600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619124</xdr:colOff>
      <xdr:row>5</xdr:row>
      <xdr:rowOff>19049</xdr:rowOff>
    </xdr:from>
    <xdr:to>
      <xdr:col>2</xdr:col>
      <xdr:colOff>209550</xdr:colOff>
      <xdr:row>9</xdr:row>
      <xdr:rowOff>171450</xdr:rowOff>
    </xdr:to>
    <xdr:pic>
      <xdr:nvPicPr>
        <xdr:cNvPr id="15" name="Image 14" descr="log_academi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4" y="981074"/>
          <a:ext cx="638176" cy="72390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90487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923925</xdr:colOff>
      <xdr:row>3</xdr:row>
      <xdr:rowOff>123825</xdr:rowOff>
    </xdr:from>
    <xdr:to>
      <xdr:col>20</xdr:col>
      <xdr:colOff>1375</xdr:colOff>
      <xdr:row>6</xdr:row>
      <xdr:rowOff>228600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19</xdr:col>
      <xdr:colOff>85726</xdr:colOff>
      <xdr:row>2</xdr:row>
      <xdr:rowOff>28575</xdr:rowOff>
    </xdr:from>
    <xdr:to>
      <xdr:col>20</xdr:col>
      <xdr:colOff>85726</xdr:colOff>
      <xdr:row>7</xdr:row>
      <xdr:rowOff>152400</xdr:rowOff>
    </xdr:to>
    <xdr:grpSp>
      <xdr:nvGrpSpPr>
        <xdr:cNvPr id="10" name="Group 43"/>
        <xdr:cNvGrpSpPr>
          <a:grpSpLocks/>
        </xdr:cNvGrpSpPr>
      </xdr:nvGrpSpPr>
      <xdr:grpSpPr bwMode="auto">
        <a:xfrm>
          <a:off x="6867526" y="428625"/>
          <a:ext cx="762000" cy="904875"/>
          <a:chOff x="181" y="329"/>
          <a:chExt cx="1273" cy="1588"/>
        </a:xfrm>
      </xdr:grpSpPr>
      <xdr:pic>
        <xdr:nvPicPr>
          <xdr:cNvPr id="11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2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13" name="Flèche droite 12"/>
        <xdr:cNvSpPr/>
      </xdr:nvSpPr>
      <xdr:spPr>
        <a:xfrm>
          <a:off x="9648825" y="37338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14" name="Flèche droite 13"/>
        <xdr:cNvSpPr/>
      </xdr:nvSpPr>
      <xdr:spPr>
        <a:xfrm>
          <a:off x="9648825" y="459105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15" name="Flèche droite 14"/>
        <xdr:cNvSpPr/>
      </xdr:nvSpPr>
      <xdr:spPr>
        <a:xfrm>
          <a:off x="9648825" y="54483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13</xdr:col>
      <xdr:colOff>28576</xdr:colOff>
      <xdr:row>9</xdr:row>
      <xdr:rowOff>19051</xdr:rowOff>
    </xdr:from>
    <xdr:to>
      <xdr:col>17</xdr:col>
      <xdr:colOff>276226</xdr:colOff>
      <xdr:row>11</xdr:row>
      <xdr:rowOff>9525</xdr:rowOff>
    </xdr:to>
    <xdr:sp macro="" textlink="">
      <xdr:nvSpPr>
        <xdr:cNvPr id="17" name="Hexagone 16"/>
        <xdr:cNvSpPr/>
      </xdr:nvSpPr>
      <xdr:spPr>
        <a:xfrm>
          <a:off x="5314951" y="1352551"/>
          <a:ext cx="1238250" cy="371474"/>
        </a:xfrm>
        <a:prstGeom prst="hexagon">
          <a:avLst>
            <a:gd name="adj" fmla="val 79931"/>
            <a:gd name="vf" fmla="val 11547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+mn-lt"/>
            </a:rPr>
            <a:t>EP1 - S1</a:t>
          </a:r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8" name="Flèche droite 17"/>
        <xdr:cNvSpPr/>
      </xdr:nvSpPr>
      <xdr:spPr>
        <a:xfrm>
          <a:off x="819150" y="88296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9" name="Flèche droite 18"/>
        <xdr:cNvSpPr/>
      </xdr:nvSpPr>
      <xdr:spPr>
        <a:xfrm>
          <a:off x="666750" y="92297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0" name="Flèche droite 19"/>
        <xdr:cNvSpPr/>
      </xdr:nvSpPr>
      <xdr:spPr>
        <a:xfrm>
          <a:off x="647700" y="95631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21" name="Flèche droite 20"/>
        <xdr:cNvSpPr/>
      </xdr:nvSpPr>
      <xdr:spPr>
        <a:xfrm>
          <a:off x="9648825" y="387667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22" name="Flèche droite 21"/>
        <xdr:cNvSpPr/>
      </xdr:nvSpPr>
      <xdr:spPr>
        <a:xfrm>
          <a:off x="9648825" y="473392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23" name="Flèche droite 22"/>
        <xdr:cNvSpPr/>
      </xdr:nvSpPr>
      <xdr:spPr>
        <a:xfrm>
          <a:off x="9648825" y="559117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1066800</xdr:colOff>
      <xdr:row>3</xdr:row>
      <xdr:rowOff>19049</xdr:rowOff>
    </xdr:from>
    <xdr:to>
      <xdr:col>0</xdr:col>
      <xdr:colOff>1733550</xdr:colOff>
      <xdr:row>7</xdr:row>
      <xdr:rowOff>161924</xdr:rowOff>
    </xdr:to>
    <xdr:pic>
      <xdr:nvPicPr>
        <xdr:cNvPr id="24" name="Image 23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76249"/>
          <a:ext cx="666750" cy="86677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95250</xdr:colOff>
      <xdr:row>3</xdr:row>
      <xdr:rowOff>19050</xdr:rowOff>
    </xdr:from>
    <xdr:to>
      <xdr:col>21</xdr:col>
      <xdr:colOff>0</xdr:colOff>
      <xdr:row>7</xdr:row>
      <xdr:rowOff>161925</xdr:rowOff>
    </xdr:to>
    <xdr:pic>
      <xdr:nvPicPr>
        <xdr:cNvPr id="25" name="Image 24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6250"/>
          <a:ext cx="666750" cy="866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0</xdr:row>
      <xdr:rowOff>28575</xdr:rowOff>
    </xdr:from>
    <xdr:to>
      <xdr:col>14</xdr:col>
      <xdr:colOff>200025</xdr:colOff>
      <xdr:row>2</xdr:row>
      <xdr:rowOff>47625</xdr:rowOff>
    </xdr:to>
    <xdr:sp macro="" textlink="">
      <xdr:nvSpPr>
        <xdr:cNvPr id="4" name="Ellipse 3"/>
        <xdr:cNvSpPr/>
      </xdr:nvSpPr>
      <xdr:spPr>
        <a:xfrm>
          <a:off x="8477250" y="28575"/>
          <a:ext cx="1362075" cy="409575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E31</a:t>
          </a:r>
        </a:p>
      </xdr:txBody>
    </xdr:sp>
    <xdr:clientData/>
  </xdr:twoCellAnchor>
  <xdr:twoCellAnchor>
    <xdr:from>
      <xdr:col>12</xdr:col>
      <xdr:colOff>238125</xdr:colOff>
      <xdr:row>32</xdr:row>
      <xdr:rowOff>38100</xdr:rowOff>
    </xdr:from>
    <xdr:to>
      <xdr:col>12</xdr:col>
      <xdr:colOff>419100</xdr:colOff>
      <xdr:row>32</xdr:row>
      <xdr:rowOff>200025</xdr:rowOff>
    </xdr:to>
    <xdr:sp macro="" textlink="">
      <xdr:nvSpPr>
        <xdr:cNvPr id="5" name="Rectangle 4"/>
        <xdr:cNvSpPr/>
      </xdr:nvSpPr>
      <xdr:spPr>
        <a:xfrm>
          <a:off x="8277225" y="67913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247650</xdr:colOff>
      <xdr:row>32</xdr:row>
      <xdr:rowOff>38100</xdr:rowOff>
    </xdr:from>
    <xdr:to>
      <xdr:col>13</xdr:col>
      <xdr:colOff>428625</xdr:colOff>
      <xdr:row>32</xdr:row>
      <xdr:rowOff>200025</xdr:rowOff>
    </xdr:to>
    <xdr:sp macro="" textlink="">
      <xdr:nvSpPr>
        <xdr:cNvPr id="6" name="Rectangle 5"/>
        <xdr:cNvSpPr/>
      </xdr:nvSpPr>
      <xdr:spPr>
        <a:xfrm>
          <a:off x="9334500" y="67913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 editAs="oneCell">
    <xdr:from>
      <xdr:col>0</xdr:col>
      <xdr:colOff>1076325</xdr:colOff>
      <xdr:row>4</xdr:row>
      <xdr:rowOff>161925</xdr:rowOff>
    </xdr:from>
    <xdr:to>
      <xdr:col>0</xdr:col>
      <xdr:colOff>1524000</xdr:colOff>
      <xdr:row>6</xdr:row>
      <xdr:rowOff>209550</xdr:rowOff>
    </xdr:to>
    <xdr:pic>
      <xdr:nvPicPr>
        <xdr:cNvPr id="7" name="Image 6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71550"/>
          <a:ext cx="447675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4</xdr:row>
      <xdr:rowOff>200025</xdr:rowOff>
    </xdr:from>
    <xdr:to>
      <xdr:col>0</xdr:col>
      <xdr:colOff>552449</xdr:colOff>
      <xdr:row>7</xdr:row>
      <xdr:rowOff>1</xdr:rowOff>
    </xdr:to>
    <xdr:pic>
      <xdr:nvPicPr>
        <xdr:cNvPr id="8" name="Imag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09650"/>
          <a:ext cx="419099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15</xdr:row>
      <xdr:rowOff>390525</xdr:rowOff>
    </xdr:from>
    <xdr:to>
      <xdr:col>2</xdr:col>
      <xdr:colOff>714376</xdr:colOff>
      <xdr:row>15</xdr:row>
      <xdr:rowOff>742950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3248026" y="348615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323849</xdr:colOff>
      <xdr:row>22</xdr:row>
      <xdr:rowOff>19050</xdr:rowOff>
    </xdr:from>
    <xdr:to>
      <xdr:col>3</xdr:col>
      <xdr:colOff>533399</xdr:colOff>
      <xdr:row>23</xdr:row>
      <xdr:rowOff>180975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 rot="5400000">
          <a:off x="3881436" y="7186613"/>
          <a:ext cx="542925" cy="209550"/>
        </a:xfrm>
        <a:prstGeom prst="rightArrow">
          <a:avLst>
            <a:gd name="adj1" fmla="val 50000"/>
            <a:gd name="adj2" fmla="val 88247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9526</xdr:colOff>
      <xdr:row>15</xdr:row>
      <xdr:rowOff>352425</xdr:rowOff>
    </xdr:from>
    <xdr:to>
      <xdr:col>1</xdr:col>
      <xdr:colOff>1</xdr:colOff>
      <xdr:row>15</xdr:row>
      <xdr:rowOff>723900</xdr:rowOff>
    </xdr:to>
    <xdr:sp macro="" textlink="">
      <xdr:nvSpPr>
        <xdr:cNvPr id="2056" name="Ellipse 14"/>
        <xdr:cNvSpPr>
          <a:spLocks noChangeArrowheads="1"/>
        </xdr:cNvSpPr>
      </xdr:nvSpPr>
      <xdr:spPr bwMode="auto">
        <a:xfrm>
          <a:off x="9526" y="3571875"/>
          <a:ext cx="571500" cy="37147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16200000" scaled="1"/>
        </a:gra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E31</a:t>
          </a:r>
        </a:p>
      </xdr:txBody>
    </xdr:sp>
    <xdr:clientData/>
  </xdr:twoCellAnchor>
  <xdr:twoCellAnchor>
    <xdr:from>
      <xdr:col>0</xdr:col>
      <xdr:colOff>0</xdr:colOff>
      <xdr:row>18</xdr:row>
      <xdr:rowOff>390525</xdr:rowOff>
    </xdr:from>
    <xdr:to>
      <xdr:col>1</xdr:col>
      <xdr:colOff>0</xdr:colOff>
      <xdr:row>18</xdr:row>
      <xdr:rowOff>752475</xdr:rowOff>
    </xdr:to>
    <xdr:sp macro="" textlink="">
      <xdr:nvSpPr>
        <xdr:cNvPr id="2054" name="Ellipse 15"/>
        <xdr:cNvSpPr>
          <a:spLocks noChangeArrowheads="1"/>
        </xdr:cNvSpPr>
      </xdr:nvSpPr>
      <xdr:spPr bwMode="auto">
        <a:xfrm>
          <a:off x="0" y="5057775"/>
          <a:ext cx="581025" cy="361950"/>
        </a:xfrm>
        <a:prstGeom prst="ellips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16200000" scaled="1"/>
        </a:gradFill>
        <a:ln w="9525">
          <a:solidFill>
            <a:srgbClr val="795D9B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E32</a:t>
          </a:r>
        </a:p>
      </xdr:txBody>
    </xdr:sp>
    <xdr:clientData/>
  </xdr:twoCellAnchor>
  <xdr:twoCellAnchor>
    <xdr:from>
      <xdr:col>0</xdr:col>
      <xdr:colOff>0</xdr:colOff>
      <xdr:row>21</xdr:row>
      <xdr:rowOff>295274</xdr:rowOff>
    </xdr:from>
    <xdr:to>
      <xdr:col>1</xdr:col>
      <xdr:colOff>76199</xdr:colOff>
      <xdr:row>21</xdr:row>
      <xdr:rowOff>638175</xdr:rowOff>
    </xdr:to>
    <xdr:sp macro="" textlink="">
      <xdr:nvSpPr>
        <xdr:cNvPr id="2052" name="Ellipse 16"/>
        <xdr:cNvSpPr>
          <a:spLocks noChangeArrowheads="1"/>
        </xdr:cNvSpPr>
      </xdr:nvSpPr>
      <xdr:spPr bwMode="auto">
        <a:xfrm>
          <a:off x="0" y="6410324"/>
          <a:ext cx="657224" cy="342901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4F6228"/>
              </a:solidFill>
              <a:latin typeface="Calibri"/>
            </a:rPr>
            <a:t>E3 S3</a:t>
          </a:r>
        </a:p>
      </xdr:txBody>
    </xdr:sp>
    <xdr:clientData/>
  </xdr:twoCellAnchor>
  <xdr:twoCellAnchor>
    <xdr:from>
      <xdr:col>6</xdr:col>
      <xdr:colOff>0</xdr:colOff>
      <xdr:row>3</xdr:row>
      <xdr:rowOff>38100</xdr:rowOff>
    </xdr:from>
    <xdr:to>
      <xdr:col>7</xdr:col>
      <xdr:colOff>352424</xdr:colOff>
      <xdr:row>4</xdr:row>
      <xdr:rowOff>66675</xdr:rowOff>
    </xdr:to>
    <xdr:sp macro="" textlink="">
      <xdr:nvSpPr>
        <xdr:cNvPr id="13" name="Ellipse 3"/>
        <xdr:cNvSpPr>
          <a:spLocks noChangeArrowheads="1"/>
        </xdr:cNvSpPr>
      </xdr:nvSpPr>
      <xdr:spPr bwMode="auto">
        <a:xfrm>
          <a:off x="5600700" y="609600"/>
          <a:ext cx="800099" cy="342900"/>
        </a:xfrm>
        <a:prstGeom prst="ellipse">
          <a:avLst/>
        </a:prstGeom>
        <a:solidFill>
          <a:schemeClr val="bg2">
            <a:lumMod val="75000"/>
          </a:schemeClr>
        </a:soli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</a:t>
          </a:r>
        </a:p>
      </xdr:txBody>
    </xdr:sp>
    <xdr:clientData/>
  </xdr:twoCellAnchor>
  <xdr:twoCellAnchor>
    <xdr:from>
      <xdr:col>4</xdr:col>
      <xdr:colOff>47626</xdr:colOff>
      <xdr:row>24</xdr:row>
      <xdr:rowOff>590550</xdr:rowOff>
    </xdr:from>
    <xdr:to>
      <xdr:col>4</xdr:col>
      <xdr:colOff>561975</xdr:colOff>
      <xdr:row>25</xdr:row>
      <xdr:rowOff>9525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4619626" y="8162925"/>
          <a:ext cx="514349" cy="2381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18</xdr:row>
      <xdr:rowOff>371475</xdr:rowOff>
    </xdr:from>
    <xdr:to>
      <xdr:col>2</xdr:col>
      <xdr:colOff>704851</xdr:colOff>
      <xdr:row>18</xdr:row>
      <xdr:rowOff>723900</xdr:rowOff>
    </xdr:to>
    <xdr:sp macro="" textlink="">
      <xdr:nvSpPr>
        <xdr:cNvPr id="15" name="AutoShape 7"/>
        <xdr:cNvSpPr>
          <a:spLocks noChangeArrowheads="1"/>
        </xdr:cNvSpPr>
      </xdr:nvSpPr>
      <xdr:spPr bwMode="auto">
        <a:xfrm>
          <a:off x="3057526" y="491490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21</xdr:row>
      <xdr:rowOff>361950</xdr:rowOff>
    </xdr:from>
    <xdr:to>
      <xdr:col>2</xdr:col>
      <xdr:colOff>704851</xdr:colOff>
      <xdr:row>21</xdr:row>
      <xdr:rowOff>714375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3057526" y="6353175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352423</xdr:colOff>
      <xdr:row>5</xdr:row>
      <xdr:rowOff>180973</xdr:rowOff>
    </xdr:from>
    <xdr:to>
      <xdr:col>1</xdr:col>
      <xdr:colOff>1057274</xdr:colOff>
      <xdr:row>10</xdr:row>
      <xdr:rowOff>0</xdr:rowOff>
    </xdr:to>
    <xdr:pic>
      <xdr:nvPicPr>
        <xdr:cNvPr id="17" name="Image 16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8" y="1257298"/>
          <a:ext cx="704851" cy="8667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6</xdr:row>
      <xdr:rowOff>19050</xdr:rowOff>
    </xdr:from>
    <xdr:to>
      <xdr:col>1</xdr:col>
      <xdr:colOff>314325</xdr:colOff>
      <xdr:row>9</xdr:row>
      <xdr:rowOff>200026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85875"/>
          <a:ext cx="61912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MILE\Mes%20documents\My%20Working%20Space\Dossiers%20Professionnels%20Lyc&#233;e\Commandes%20LHT%20Mod&#232;le%2019-09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E/Mes%20documents/My%20Working%20Space/Dossiers%20Professionnels%20Lyc&#233;e/Commandes%20LHT%20Mod&#232;le%2019-09-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Lyc&#233;e%2000-01%20semestre%202/Notes%20de%20l'ann&#233;e/NOTES/RELEVE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cuments\Lyc&#233;e%2000-01%20semestre%202\Notes%20de%20l'ann&#233;e\NOTES\RELEVE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/AppData/Local/Temp/Temp1_pieces%20jointes_12_03_2016.zip/Grilles%20BEP-BAC%20de%20l'&#233;l&#232;ve%20option%20Cuis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-  ELEVES"/>
      <sheetName val="Page Livret Exam-BEP"/>
      <sheetName val="BEP -S1 en PFMP - P1"/>
      <sheetName val="BEP -S1 en PFMP - P2"/>
      <sheetName val="BEP S2 Pratique en centre"/>
      <sheetName val="BEP RECAP NOTES EP2"/>
      <sheetName val="BEP-Techno"/>
      <sheetName val="Page Livret Exam - BAC"/>
      <sheetName val="BAC S1 Pratique en centre"/>
      <sheetName val="BAC S2 Pratique en centre"/>
      <sheetName val="BAC-S3 en PFMP"/>
      <sheetName val="BAC RECAP NOTES"/>
      <sheetName val="BAC-Techno S1"/>
      <sheetName val="BAC-Techno S2 - Page 1"/>
      <sheetName val="BAC-Techno S2 - Page 2"/>
      <sheetName val="E22 - S1"/>
      <sheetName val="E22 - S2"/>
      <sheetName val="Attestations PFMP"/>
    </sheetNames>
    <sheetDataSet>
      <sheetData sheetId="0"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</sheetData>
      <sheetData sheetId="1">
        <row r="19">
          <cell r="F19" t="str">
            <v xml:space="preserve">Téléphone élève :  0690                                                                                     Téléphone parent : 0590 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opLeftCell="A7" zoomScaleNormal="100" workbookViewId="0">
      <selection activeCell="J18" sqref="J18"/>
    </sheetView>
  </sheetViews>
  <sheetFormatPr baseColWidth="10" defaultRowHeight="15" x14ac:dyDescent="0.25"/>
  <cols>
    <col min="1" max="1" width="3.7109375" customWidth="1"/>
    <col min="2" max="2" width="35.7109375" customWidth="1"/>
    <col min="7" max="7" width="2.7109375" customWidth="1"/>
    <col min="8" max="8" width="30.7109375" customWidth="1"/>
    <col min="9" max="9" width="2.7109375" customWidth="1"/>
    <col min="10" max="10" width="30.7109375" customWidth="1"/>
    <col min="11" max="11" width="2.7109375" customWidth="1"/>
    <col min="12" max="12" width="30.7109375" customWidth="1"/>
  </cols>
  <sheetData>
    <row r="1" spans="1:10" ht="23.25" thickBot="1" x14ac:dyDescent="0.35">
      <c r="A1" s="435" t="s">
        <v>377</v>
      </c>
      <c r="B1" s="436"/>
      <c r="C1" s="437" t="s">
        <v>390</v>
      </c>
      <c r="D1" s="437"/>
      <c r="E1" s="437"/>
      <c r="F1" s="437"/>
      <c r="G1" s="437"/>
      <c r="H1" s="437"/>
      <c r="I1" s="438"/>
      <c r="J1" s="267"/>
    </row>
    <row r="3" spans="1:10" ht="18" x14ac:dyDescent="0.25">
      <c r="A3" s="431" t="s">
        <v>119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8" x14ac:dyDescent="0.25">
      <c r="A4" s="431" t="s">
        <v>153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1:10" s="69" customFormat="1" x14ac:dyDescent="0.25"/>
    <row r="6" spans="1:10" ht="15.75" x14ac:dyDescent="0.25">
      <c r="A6" s="433" t="s">
        <v>326</v>
      </c>
      <c r="B6" s="434"/>
      <c r="C6" s="439" t="s">
        <v>392</v>
      </c>
      <c r="D6" s="439"/>
      <c r="E6" s="439"/>
      <c r="F6" s="440"/>
    </row>
    <row r="7" spans="1:10" ht="20.100000000000001" customHeight="1" x14ac:dyDescent="0.25">
      <c r="A7" s="463" t="s">
        <v>393</v>
      </c>
      <c r="B7" s="463"/>
      <c r="C7" s="429" t="s">
        <v>107</v>
      </c>
      <c r="D7" s="427"/>
      <c r="E7" s="429" t="s">
        <v>108</v>
      </c>
      <c r="F7" s="428"/>
    </row>
    <row r="8" spans="1:10" x14ac:dyDescent="0.25">
      <c r="A8" s="441" t="s">
        <v>309</v>
      </c>
      <c r="B8" s="441"/>
      <c r="C8" s="465" t="s">
        <v>286</v>
      </c>
      <c r="D8" s="466"/>
      <c r="E8" s="465" t="s">
        <v>287</v>
      </c>
      <c r="F8" s="466"/>
    </row>
    <row r="9" spans="1:10" x14ac:dyDescent="0.25">
      <c r="A9" s="14"/>
      <c r="B9" s="14"/>
      <c r="C9" s="14"/>
      <c r="D9" s="14"/>
      <c r="E9" s="14"/>
      <c r="F9" s="14"/>
    </row>
    <row r="10" spans="1:10" ht="15.75" x14ac:dyDescent="0.25">
      <c r="A10" s="257">
        <v>1</v>
      </c>
      <c r="B10" s="258"/>
      <c r="C10" s="444"/>
      <c r="D10" s="444"/>
      <c r="E10" s="432"/>
      <c r="F10" s="432"/>
    </row>
    <row r="11" spans="1:10" ht="15.75" x14ac:dyDescent="0.25">
      <c r="A11" s="257">
        <v>2</v>
      </c>
      <c r="B11" s="258"/>
      <c r="C11" s="444"/>
      <c r="D11" s="444"/>
      <c r="E11" s="432"/>
      <c r="F11" s="432"/>
    </row>
    <row r="12" spans="1:10" ht="15.75" x14ac:dyDescent="0.25">
      <c r="A12" s="257">
        <v>3</v>
      </c>
      <c r="B12" s="258"/>
      <c r="C12" s="444"/>
      <c r="D12" s="444"/>
      <c r="E12" s="432"/>
      <c r="F12" s="432"/>
      <c r="H12" s="74"/>
    </row>
    <row r="13" spans="1:10" ht="15.75" x14ac:dyDescent="0.25">
      <c r="A13" s="257">
        <v>4</v>
      </c>
      <c r="B13" s="258"/>
      <c r="C13" s="444"/>
      <c r="D13" s="444"/>
      <c r="E13" s="432"/>
      <c r="F13" s="432"/>
    </row>
    <row r="14" spans="1:10" ht="15.75" x14ac:dyDescent="0.25">
      <c r="A14" s="257">
        <v>5</v>
      </c>
      <c r="B14" s="258"/>
      <c r="C14" s="444"/>
      <c r="D14" s="444"/>
      <c r="E14" s="432"/>
      <c r="F14" s="432"/>
    </row>
    <row r="15" spans="1:10" ht="15.75" x14ac:dyDescent="0.25">
      <c r="A15" s="257">
        <v>6</v>
      </c>
      <c r="B15" s="258"/>
      <c r="C15" s="444"/>
      <c r="D15" s="444"/>
      <c r="E15" s="432"/>
      <c r="F15" s="432"/>
      <c r="H15" s="253" t="s">
        <v>308</v>
      </c>
    </row>
    <row r="16" spans="1:10" s="74" customFormat="1" ht="15.75" x14ac:dyDescent="0.25">
      <c r="A16" s="257">
        <v>7</v>
      </c>
      <c r="B16" s="258"/>
      <c r="C16" s="444"/>
      <c r="D16" s="444"/>
      <c r="E16" s="432"/>
      <c r="F16" s="432"/>
      <c r="J16" s="254"/>
    </row>
    <row r="17" spans="1:10" s="74" customFormat="1" ht="15.75" x14ac:dyDescent="0.25">
      <c r="A17" s="257">
        <v>8</v>
      </c>
      <c r="B17" s="258"/>
      <c r="C17" s="444"/>
      <c r="D17" s="444"/>
      <c r="E17" s="432"/>
      <c r="F17" s="432"/>
      <c r="J17" s="255"/>
    </row>
    <row r="18" spans="1:10" ht="15.75" x14ac:dyDescent="0.25">
      <c r="A18" s="257">
        <v>9</v>
      </c>
      <c r="B18" s="258"/>
      <c r="C18" s="444"/>
      <c r="D18" s="444"/>
      <c r="E18" s="432"/>
      <c r="F18" s="432"/>
      <c r="J18" s="256"/>
    </row>
    <row r="19" spans="1:10" ht="15.75" x14ac:dyDescent="0.25">
      <c r="A19" s="257">
        <v>10</v>
      </c>
      <c r="B19" s="258"/>
      <c r="C19" s="444"/>
      <c r="D19" s="444"/>
      <c r="E19" s="432"/>
      <c r="F19" s="432"/>
      <c r="J19" s="255"/>
    </row>
    <row r="20" spans="1:10" ht="15.75" x14ac:dyDescent="0.25">
      <c r="A20" s="257">
        <v>11</v>
      </c>
      <c r="B20" s="258"/>
      <c r="C20" s="444"/>
      <c r="D20" s="444"/>
      <c r="E20" s="432"/>
      <c r="F20" s="432"/>
    </row>
    <row r="21" spans="1:10" ht="15.75" x14ac:dyDescent="0.25">
      <c r="A21" s="257">
        <v>12</v>
      </c>
      <c r="B21" s="258"/>
      <c r="C21" s="444"/>
      <c r="D21" s="444"/>
      <c r="E21" s="432"/>
      <c r="F21" s="432"/>
    </row>
    <row r="22" spans="1:10" ht="15.75" x14ac:dyDescent="0.25">
      <c r="A22" s="176"/>
      <c r="B22" s="182"/>
      <c r="C22" s="183"/>
      <c r="D22" s="184"/>
      <c r="E22" s="185"/>
      <c r="F22" s="175"/>
    </row>
    <row r="23" spans="1:10" x14ac:dyDescent="0.25">
      <c r="A23" s="176"/>
      <c r="B23" s="182"/>
      <c r="C23" s="184"/>
      <c r="D23" s="184"/>
      <c r="E23" s="184"/>
      <c r="F23" s="175"/>
    </row>
    <row r="24" spans="1:10" x14ac:dyDescent="0.25">
      <c r="A24" s="14"/>
      <c r="B24" s="14"/>
      <c r="C24" s="14"/>
      <c r="D24" s="14"/>
      <c r="E24" s="14"/>
      <c r="F24" s="14"/>
      <c r="H24" s="441" t="s">
        <v>286</v>
      </c>
      <c r="I24" s="441"/>
    </row>
    <row r="25" spans="1:10" ht="24.95" customHeight="1" x14ac:dyDescent="0.25">
      <c r="B25" s="135" t="s">
        <v>110</v>
      </c>
      <c r="C25" s="460"/>
      <c r="D25" s="461"/>
      <c r="E25" s="461"/>
      <c r="F25" s="462"/>
      <c r="H25" s="442"/>
      <c r="I25" s="443"/>
    </row>
    <row r="26" spans="1:10" ht="24.95" customHeight="1" x14ac:dyDescent="0.25">
      <c r="B26" s="54"/>
      <c r="C26" s="464" t="s">
        <v>259</v>
      </c>
      <c r="D26" s="464"/>
      <c r="E26" s="464"/>
      <c r="F26" s="464"/>
      <c r="H26" s="125" t="s">
        <v>260</v>
      </c>
      <c r="I26" s="55"/>
      <c r="J26" s="126" t="s">
        <v>261</v>
      </c>
    </row>
    <row r="27" spans="1:10" ht="28.5" x14ac:dyDescent="0.25">
      <c r="B27" s="136" t="s">
        <v>144</v>
      </c>
      <c r="C27" s="457"/>
      <c r="D27" s="458"/>
      <c r="E27" s="458"/>
      <c r="F27" s="459"/>
      <c r="G27" s="14"/>
      <c r="H27" s="177"/>
      <c r="I27" s="55"/>
      <c r="J27" s="178"/>
    </row>
    <row r="28" spans="1:10" ht="18" x14ac:dyDescent="0.25">
      <c r="B28" s="137"/>
      <c r="C28" s="127"/>
      <c r="D28" s="55"/>
      <c r="E28" s="55"/>
      <c r="F28" s="55"/>
      <c r="G28" s="14"/>
      <c r="H28" s="125"/>
      <c r="I28" s="55"/>
      <c r="J28" s="126"/>
    </row>
    <row r="29" spans="1:10" ht="18" x14ac:dyDescent="0.25">
      <c r="B29" s="137" t="s">
        <v>111</v>
      </c>
      <c r="C29" s="457"/>
      <c r="D29" s="458"/>
      <c r="E29" s="458"/>
      <c r="F29" s="459"/>
      <c r="G29" s="14"/>
      <c r="H29" s="177"/>
      <c r="I29" s="55"/>
      <c r="J29" s="178"/>
    </row>
    <row r="30" spans="1:10" ht="18" x14ac:dyDescent="0.25">
      <c r="B30" s="137"/>
      <c r="C30" s="127"/>
      <c r="D30" s="128"/>
      <c r="E30" s="56"/>
      <c r="F30" s="128"/>
      <c r="G30" s="14"/>
      <c r="H30" s="125"/>
      <c r="I30" s="55"/>
      <c r="J30" s="126"/>
    </row>
    <row r="31" spans="1:10" ht="18" x14ac:dyDescent="0.25">
      <c r="B31" s="137" t="s">
        <v>112</v>
      </c>
      <c r="C31" s="457"/>
      <c r="D31" s="458"/>
      <c r="E31" s="458"/>
      <c r="F31" s="459"/>
      <c r="G31" s="14"/>
      <c r="H31" s="177"/>
      <c r="I31" s="55"/>
      <c r="J31" s="178"/>
    </row>
    <row r="33" spans="2:9" ht="18" customHeight="1" x14ac:dyDescent="0.25">
      <c r="B33" s="454" t="s">
        <v>310</v>
      </c>
      <c r="C33" s="180" t="s">
        <v>116</v>
      </c>
      <c r="D33" s="445"/>
      <c r="E33" s="446"/>
      <c r="F33" s="447"/>
      <c r="G33" s="53"/>
    </row>
    <row r="34" spans="2:9" ht="18" customHeight="1" x14ac:dyDescent="0.25">
      <c r="B34" s="455"/>
      <c r="C34" s="179" t="s">
        <v>117</v>
      </c>
      <c r="D34" s="448"/>
      <c r="E34" s="449"/>
      <c r="F34" s="450"/>
      <c r="G34" s="53"/>
    </row>
    <row r="35" spans="2:9" ht="18" customHeight="1" x14ac:dyDescent="0.25">
      <c r="B35" s="456"/>
      <c r="C35" s="181" t="s">
        <v>118</v>
      </c>
      <c r="D35" s="451"/>
      <c r="E35" s="452"/>
      <c r="F35" s="453"/>
      <c r="G35" s="53"/>
    </row>
    <row r="36" spans="2:9" x14ac:dyDescent="0.25">
      <c r="B36" s="53"/>
      <c r="C36" s="53"/>
      <c r="D36" s="53"/>
      <c r="E36" s="53"/>
      <c r="F36" s="53"/>
      <c r="G36" s="53"/>
      <c r="H36" s="53"/>
    </row>
    <row r="37" spans="2:9" x14ac:dyDescent="0.25">
      <c r="B37" s="53"/>
      <c r="C37" s="53"/>
      <c r="D37" s="53"/>
      <c r="E37" s="53"/>
      <c r="F37" s="74"/>
      <c r="G37" s="74"/>
      <c r="H37" s="74"/>
      <c r="I37" s="74"/>
    </row>
    <row r="38" spans="2:9" x14ac:dyDescent="0.25">
      <c r="F38" s="74"/>
      <c r="G38" s="74"/>
      <c r="H38" s="74"/>
      <c r="I38" s="74"/>
    </row>
    <row r="39" spans="2:9" x14ac:dyDescent="0.25">
      <c r="F39" s="74"/>
      <c r="G39" s="74"/>
      <c r="H39" s="74"/>
      <c r="I39" s="74"/>
    </row>
  </sheetData>
  <sheetProtection formatCells="0"/>
  <mergeCells count="45">
    <mergeCell ref="C25:F25"/>
    <mergeCell ref="A7:B7"/>
    <mergeCell ref="C26:F26"/>
    <mergeCell ref="A8:B8"/>
    <mergeCell ref="C8:D8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8:F8"/>
    <mergeCell ref="D33:F33"/>
    <mergeCell ref="D34:F34"/>
    <mergeCell ref="D35:F35"/>
    <mergeCell ref="B33:B35"/>
    <mergeCell ref="C27:F27"/>
    <mergeCell ref="C29:F29"/>
    <mergeCell ref="C31:F31"/>
    <mergeCell ref="H24:I24"/>
    <mergeCell ref="H25:I2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10:F10"/>
    <mergeCell ref="E11:F11"/>
    <mergeCell ref="A3:J3"/>
    <mergeCell ref="A4:J4"/>
    <mergeCell ref="E17:F17"/>
    <mergeCell ref="A6:B6"/>
    <mergeCell ref="A1:B1"/>
    <mergeCell ref="C1:I1"/>
    <mergeCell ref="C6:F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R55"/>
  <sheetViews>
    <sheetView workbookViewId="0">
      <selection activeCell="A8" sqref="A8"/>
    </sheetView>
  </sheetViews>
  <sheetFormatPr baseColWidth="10" defaultRowHeight="15" x14ac:dyDescent="0.2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0.85546875" customWidth="1"/>
  </cols>
  <sheetData>
    <row r="1" spans="1:18" x14ac:dyDescent="0.25">
      <c r="A1" s="994" t="s">
        <v>16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</row>
    <row r="2" spans="1:18" ht="16.5" x14ac:dyDescent="0.3">
      <c r="A2" s="995" t="s">
        <v>154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</row>
    <row r="3" spans="1:18" ht="5.0999999999999996" customHeight="1" x14ac:dyDescent="0.25"/>
    <row r="4" spans="1:18" ht="15" customHeight="1" x14ac:dyDescent="0.25">
      <c r="A4" s="996"/>
      <c r="B4" s="990" t="s">
        <v>0</v>
      </c>
      <c r="C4" s="990"/>
      <c r="D4" s="990"/>
      <c r="E4" s="990"/>
      <c r="F4" s="13"/>
      <c r="G4" s="1085" t="str">
        <f>IF(('LISTE -  ELEVES'!C1)&lt;&gt;0,('LISTE -  ELEVES'!C1),"")</f>
        <v xml:space="preserve">Lycée </v>
      </c>
      <c r="H4" s="1085"/>
      <c r="I4" s="1085"/>
      <c r="J4" s="1085"/>
      <c r="K4" s="1085"/>
      <c r="L4" s="1085"/>
      <c r="M4" s="1085"/>
      <c r="N4" s="1085"/>
      <c r="P4" s="1077" t="s">
        <v>159</v>
      </c>
      <c r="Q4" s="1078"/>
      <c r="R4" s="1079"/>
    </row>
    <row r="5" spans="1:18" ht="15" customHeight="1" x14ac:dyDescent="0.25">
      <c r="A5" s="987"/>
      <c r="B5" s="990"/>
      <c r="C5" s="990"/>
      <c r="D5" s="990"/>
      <c r="E5" s="990"/>
      <c r="F5" s="13"/>
      <c r="G5" s="1085"/>
      <c r="H5" s="1085"/>
      <c r="I5" s="1085"/>
      <c r="J5" s="1085"/>
      <c r="K5" s="1085"/>
      <c r="L5" s="1085"/>
      <c r="M5" s="1085"/>
      <c r="N5" s="1085"/>
      <c r="P5" s="1080"/>
      <c r="Q5" s="743"/>
      <c r="R5" s="1081"/>
    </row>
    <row r="6" spans="1:18" ht="5.0999999999999996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1080" t="str">
        <f>IF(('LISTE -  ELEVES'!F7)&lt;&gt;0,('LISTE -  ELEVES'!F7),"")</f>
        <v/>
      </c>
      <c r="Q6" s="743"/>
      <c r="R6" s="1081"/>
    </row>
    <row r="7" spans="1:18" ht="15" customHeight="1" x14ac:dyDescent="0.25">
      <c r="B7" s="990" t="s">
        <v>162</v>
      </c>
      <c r="C7" s="990"/>
      <c r="D7" s="990"/>
      <c r="E7" s="990"/>
      <c r="F7" s="14"/>
      <c r="G7" s="991" t="str">
        <f>IF(('LISTE -  ELEVES'!C25)&lt;&gt;0,('LISTE -  ELEVES'!C25),"")</f>
        <v/>
      </c>
      <c r="H7" s="991"/>
      <c r="I7" s="991"/>
      <c r="J7" s="991"/>
      <c r="K7" s="991"/>
      <c r="L7" s="991"/>
      <c r="M7" s="991"/>
      <c r="N7" s="991"/>
      <c r="P7" s="1080"/>
      <c r="Q7" s="743"/>
      <c r="R7" s="1081"/>
    </row>
    <row r="8" spans="1:18" ht="15" customHeight="1" x14ac:dyDescent="0.25">
      <c r="B8" s="990"/>
      <c r="C8" s="990"/>
      <c r="D8" s="990"/>
      <c r="E8" s="990"/>
      <c r="F8" s="14"/>
      <c r="G8" s="991"/>
      <c r="H8" s="991"/>
      <c r="I8" s="991"/>
      <c r="J8" s="991"/>
      <c r="K8" s="991"/>
      <c r="L8" s="991"/>
      <c r="M8" s="991"/>
      <c r="N8" s="991"/>
      <c r="P8" s="1082"/>
      <c r="Q8" s="1083"/>
      <c r="R8" s="1084"/>
    </row>
    <row r="9" spans="1:18" ht="5.0999999999999996" customHeight="1" x14ac:dyDescent="0.25"/>
    <row r="10" spans="1:18" ht="15" customHeight="1" x14ac:dyDescent="0.25">
      <c r="A10" s="1076" t="s">
        <v>160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</row>
    <row r="11" spans="1:18" ht="15" customHeight="1" x14ac:dyDescent="0.25">
      <c r="A11" s="1076"/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6"/>
      <c r="P11" s="1076"/>
      <c r="Q11" s="1076"/>
      <c r="R11" s="1076"/>
    </row>
    <row r="12" spans="1:18" ht="5.0999999999999996" customHeight="1" x14ac:dyDescent="0.25"/>
    <row r="13" spans="1:18" ht="60" customHeight="1" x14ac:dyDescent="0.25">
      <c r="C13" s="986" t="s">
        <v>36</v>
      </c>
      <c r="D13" s="986"/>
      <c r="E13" s="986"/>
      <c r="F13" s="986"/>
      <c r="G13" s="986"/>
      <c r="H13" s="7"/>
      <c r="I13" s="986" t="s">
        <v>37</v>
      </c>
      <c r="J13" s="986"/>
      <c r="K13" s="986"/>
      <c r="L13" s="986"/>
      <c r="M13" s="8"/>
      <c r="N13" s="986" t="s">
        <v>32</v>
      </c>
      <c r="O13" s="986"/>
      <c r="P13" s="986"/>
      <c r="Q13" s="986"/>
      <c r="R13" s="986"/>
    </row>
    <row r="15" spans="1:18" ht="17.25" x14ac:dyDescent="0.25">
      <c r="A15" s="988" t="s">
        <v>30</v>
      </c>
      <c r="B15" s="988"/>
      <c r="C15" s="988"/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988"/>
    </row>
    <row r="16" spans="1:18" x14ac:dyDescent="0.25">
      <c r="A16" s="989" t="s">
        <v>31</v>
      </c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</row>
    <row r="18" spans="1:18" x14ac:dyDescent="0.25">
      <c r="C18" s="973" t="s">
        <v>5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</row>
    <row r="19" spans="1:18" x14ac:dyDescent="0.25">
      <c r="C19" s="972" t="s">
        <v>4</v>
      </c>
      <c r="D19" s="972"/>
      <c r="E19" s="972"/>
      <c r="F19" s="972"/>
      <c r="G19" s="972"/>
      <c r="H19" s="972"/>
      <c r="I19" s="972" t="s">
        <v>4</v>
      </c>
      <c r="J19" s="972"/>
      <c r="K19" s="972"/>
      <c r="L19" s="972"/>
      <c r="M19" s="972"/>
      <c r="N19" s="972" t="s">
        <v>54</v>
      </c>
      <c r="O19" s="972"/>
      <c r="P19" s="972"/>
      <c r="Q19" s="972"/>
      <c r="R19" s="972"/>
    </row>
    <row r="20" spans="1:18" ht="14.1" customHeight="1" x14ac:dyDescent="0.25">
      <c r="C20" s="974" t="s">
        <v>6</v>
      </c>
      <c r="D20" s="975" t="s">
        <v>7</v>
      </c>
      <c r="E20" s="975"/>
      <c r="F20" s="845" t="s">
        <v>8</v>
      </c>
      <c r="G20" s="845"/>
      <c r="H20" s="972"/>
      <c r="I20" s="974" t="s">
        <v>6</v>
      </c>
      <c r="J20" s="975" t="s">
        <v>7</v>
      </c>
      <c r="K20" s="975"/>
      <c r="L20" s="976" t="s">
        <v>8</v>
      </c>
      <c r="M20" s="972"/>
      <c r="N20" s="974" t="s">
        <v>6</v>
      </c>
      <c r="O20" s="974"/>
      <c r="P20" s="975" t="s">
        <v>7</v>
      </c>
      <c r="Q20" s="975"/>
      <c r="R20" s="845" t="s">
        <v>8</v>
      </c>
    </row>
    <row r="21" spans="1:18" ht="14.1" customHeight="1" x14ac:dyDescent="0.25">
      <c r="C21" s="974"/>
      <c r="D21" s="3" t="s">
        <v>9</v>
      </c>
      <c r="E21" s="3" t="s">
        <v>10</v>
      </c>
      <c r="F21" s="845"/>
      <c r="G21" s="845"/>
      <c r="H21" s="972"/>
      <c r="I21" s="974"/>
      <c r="J21" s="3" t="s">
        <v>9</v>
      </c>
      <c r="K21" s="3" t="s">
        <v>10</v>
      </c>
      <c r="L21" s="977"/>
      <c r="M21" s="972"/>
      <c r="N21" s="974"/>
      <c r="O21" s="974"/>
      <c r="P21" s="3" t="s">
        <v>9</v>
      </c>
      <c r="Q21" s="3" t="s">
        <v>10</v>
      </c>
      <c r="R21" s="845"/>
    </row>
    <row r="22" spans="1:18" ht="14.1" customHeight="1" x14ac:dyDescent="0.25">
      <c r="A22" s="967" t="s">
        <v>299</v>
      </c>
      <c r="B22" s="971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</row>
    <row r="23" spans="1:18" ht="14.1" customHeight="1" x14ac:dyDescent="0.25">
      <c r="A23" s="968"/>
      <c r="B23" s="971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</row>
    <row r="24" spans="1:18" ht="14.1" customHeight="1" x14ac:dyDescent="0.25">
      <c r="A24" s="186" t="s">
        <v>300</v>
      </c>
      <c r="B24" s="74"/>
      <c r="C24" s="190"/>
      <c r="D24" s="190"/>
      <c r="E24" s="190"/>
      <c r="F24" s="946"/>
      <c r="G24" s="947"/>
      <c r="H24" s="1075"/>
      <c r="I24" s="191"/>
      <c r="J24" s="191"/>
      <c r="K24" s="191"/>
      <c r="L24" s="191"/>
      <c r="M24" s="1075"/>
      <c r="N24" s="948"/>
      <c r="O24" s="949"/>
      <c r="P24" s="192"/>
      <c r="Q24" s="192"/>
      <c r="R24" s="192"/>
    </row>
    <row r="25" spans="1:18" ht="14.1" customHeight="1" x14ac:dyDescent="0.25">
      <c r="A25" s="187" t="s">
        <v>302</v>
      </c>
      <c r="B25" s="74"/>
      <c r="C25" s="190"/>
      <c r="D25" s="190"/>
      <c r="E25" s="190"/>
      <c r="F25" s="946"/>
      <c r="G25" s="947"/>
      <c r="H25" s="1073"/>
      <c r="I25" s="191"/>
      <c r="J25" s="191"/>
      <c r="K25" s="191"/>
      <c r="L25" s="191"/>
      <c r="M25" s="1073"/>
      <c r="N25" s="948"/>
      <c r="O25" s="949"/>
      <c r="P25" s="192"/>
      <c r="Q25" s="192"/>
      <c r="R25" s="192"/>
    </row>
    <row r="26" spans="1:18" ht="14.1" customHeight="1" x14ac:dyDescent="0.25">
      <c r="A26" s="187"/>
      <c r="B26" s="74"/>
      <c r="C26" s="190"/>
      <c r="D26" s="190"/>
      <c r="E26" s="190"/>
      <c r="F26" s="946"/>
      <c r="G26" s="947"/>
      <c r="H26" s="1073"/>
      <c r="I26" s="191"/>
      <c r="J26" s="191"/>
      <c r="K26" s="191"/>
      <c r="L26" s="191"/>
      <c r="M26" s="1073"/>
      <c r="N26" s="948"/>
      <c r="O26" s="949"/>
      <c r="P26" s="192"/>
      <c r="Q26" s="192"/>
      <c r="R26" s="192"/>
    </row>
    <row r="27" spans="1:18" ht="14.1" customHeight="1" x14ac:dyDescent="0.25">
      <c r="A27" s="188" t="s">
        <v>301</v>
      </c>
      <c r="B27" s="74"/>
      <c r="C27" s="190"/>
      <c r="D27" s="190"/>
      <c r="E27" s="190"/>
      <c r="F27" s="946"/>
      <c r="G27" s="947"/>
      <c r="H27" s="1073"/>
      <c r="I27" s="191"/>
      <c r="J27" s="191"/>
      <c r="K27" s="191"/>
      <c r="L27" s="191"/>
      <c r="M27" s="1073"/>
      <c r="N27" s="948"/>
      <c r="O27" s="949"/>
      <c r="P27" s="192"/>
      <c r="Q27" s="192"/>
      <c r="R27" s="192"/>
    </row>
    <row r="28" spans="1:18" ht="14.1" customHeight="1" x14ac:dyDescent="0.25">
      <c r="A28" s="189"/>
      <c r="B28" s="74"/>
      <c r="C28" s="190"/>
      <c r="D28" s="190"/>
      <c r="E28" s="190"/>
      <c r="F28" s="946"/>
      <c r="G28" s="947"/>
      <c r="H28" s="1073"/>
      <c r="I28" s="191"/>
      <c r="J28" s="191"/>
      <c r="K28" s="191"/>
      <c r="L28" s="191"/>
      <c r="M28" s="1073"/>
      <c r="N28" s="948"/>
      <c r="O28" s="949"/>
      <c r="P28" s="192"/>
      <c r="Q28" s="192"/>
      <c r="R28" s="192"/>
    </row>
    <row r="29" spans="1:18" ht="14.1" customHeight="1" x14ac:dyDescent="0.25">
      <c r="A29" s="154" t="s">
        <v>26</v>
      </c>
      <c r="B29" s="74"/>
      <c r="C29" s="155"/>
      <c r="D29" s="156"/>
      <c r="E29" s="156"/>
      <c r="F29" s="156"/>
      <c r="G29" s="156"/>
      <c r="H29" s="169"/>
      <c r="I29" s="157"/>
      <c r="J29" s="157"/>
      <c r="K29" s="157"/>
      <c r="L29" s="157"/>
      <c r="M29" s="169"/>
      <c r="N29" s="158"/>
      <c r="O29" s="158"/>
      <c r="P29" s="158"/>
      <c r="Q29" s="158"/>
      <c r="R29" s="159"/>
    </row>
    <row r="30" spans="1:18" ht="14.1" customHeight="1" x14ac:dyDescent="0.25">
      <c r="A30" s="186" t="s">
        <v>300</v>
      </c>
      <c r="B30" s="74"/>
      <c r="C30" s="190"/>
      <c r="D30" s="190"/>
      <c r="E30" s="190"/>
      <c r="F30" s="946"/>
      <c r="G30" s="947"/>
      <c r="H30" s="1073"/>
      <c r="I30" s="191"/>
      <c r="J30" s="191"/>
      <c r="K30" s="191"/>
      <c r="L30" s="191"/>
      <c r="M30" s="1073"/>
      <c r="N30" s="948"/>
      <c r="O30" s="949"/>
      <c r="P30" s="192"/>
      <c r="Q30" s="192"/>
      <c r="R30" s="192"/>
    </row>
    <row r="31" spans="1:18" ht="14.1" customHeight="1" x14ac:dyDescent="0.25">
      <c r="A31" s="250" t="s">
        <v>302</v>
      </c>
      <c r="B31" s="74"/>
      <c r="C31" s="190"/>
      <c r="D31" s="190"/>
      <c r="E31" s="190"/>
      <c r="F31" s="946"/>
      <c r="G31" s="947"/>
      <c r="H31" s="1073"/>
      <c r="I31" s="191"/>
      <c r="J31" s="191"/>
      <c r="K31" s="191"/>
      <c r="L31" s="191"/>
      <c r="M31" s="1073"/>
      <c r="N31" s="948"/>
      <c r="O31" s="949"/>
      <c r="P31" s="192"/>
      <c r="Q31" s="192"/>
      <c r="R31" s="192"/>
    </row>
    <row r="32" spans="1:18" ht="14.1" customHeight="1" x14ac:dyDescent="0.25">
      <c r="A32" s="188" t="s">
        <v>301</v>
      </c>
      <c r="B32" s="74"/>
      <c r="C32" s="190"/>
      <c r="D32" s="190"/>
      <c r="E32" s="190"/>
      <c r="F32" s="946"/>
      <c r="G32" s="947"/>
      <c r="H32" s="1073"/>
      <c r="I32" s="191"/>
      <c r="J32" s="191"/>
      <c r="K32" s="191"/>
      <c r="L32" s="191"/>
      <c r="M32" s="1073"/>
      <c r="N32" s="948"/>
      <c r="O32" s="949"/>
      <c r="P32" s="192"/>
      <c r="Q32" s="192"/>
      <c r="R32" s="192"/>
    </row>
    <row r="33" spans="1:18" ht="14.1" customHeight="1" x14ac:dyDescent="0.25">
      <c r="A33" s="189"/>
      <c r="B33" s="74"/>
      <c r="C33" s="190"/>
      <c r="D33" s="190"/>
      <c r="E33" s="190"/>
      <c r="F33" s="946"/>
      <c r="G33" s="947"/>
      <c r="H33" s="1073"/>
      <c r="I33" s="191"/>
      <c r="J33" s="191"/>
      <c r="K33" s="191"/>
      <c r="L33" s="191"/>
      <c r="M33" s="1073"/>
      <c r="N33" s="948"/>
      <c r="O33" s="949"/>
      <c r="P33" s="192"/>
      <c r="Q33" s="192"/>
      <c r="R33" s="192"/>
    </row>
    <row r="34" spans="1:18" ht="14.1" customHeight="1" x14ac:dyDescent="0.25">
      <c r="A34" s="189"/>
      <c r="B34" s="74"/>
      <c r="C34" s="190"/>
      <c r="D34" s="190"/>
      <c r="E34" s="190"/>
      <c r="F34" s="946"/>
      <c r="G34" s="947"/>
      <c r="H34" s="1073"/>
      <c r="I34" s="191"/>
      <c r="J34" s="191"/>
      <c r="K34" s="191"/>
      <c r="L34" s="191"/>
      <c r="M34" s="1073"/>
      <c r="N34" s="948"/>
      <c r="O34" s="949"/>
      <c r="P34" s="192"/>
      <c r="Q34" s="192"/>
      <c r="R34" s="192"/>
    </row>
    <row r="35" spans="1:18" ht="14.1" customHeight="1" x14ac:dyDescent="0.25">
      <c r="A35" s="154" t="s">
        <v>27</v>
      </c>
      <c r="B35" s="74"/>
      <c r="C35" s="155"/>
      <c r="D35" s="156"/>
      <c r="E35" s="156"/>
      <c r="F35" s="156"/>
      <c r="G35" s="156"/>
      <c r="H35" s="169"/>
      <c r="I35" s="157"/>
      <c r="J35" s="157"/>
      <c r="K35" s="157"/>
      <c r="L35" s="157"/>
      <c r="M35" s="169"/>
      <c r="N35" s="158"/>
      <c r="O35" s="158"/>
      <c r="P35" s="158"/>
      <c r="Q35" s="158"/>
      <c r="R35" s="159"/>
    </row>
    <row r="36" spans="1:18" ht="14.1" customHeight="1" x14ac:dyDescent="0.25">
      <c r="A36" s="186" t="s">
        <v>300</v>
      </c>
      <c r="B36" s="74"/>
      <c r="C36" s="190"/>
      <c r="D36" s="190"/>
      <c r="E36" s="190"/>
      <c r="F36" s="946"/>
      <c r="G36" s="947"/>
      <c r="H36" s="1073"/>
      <c r="I36" s="191"/>
      <c r="J36" s="191"/>
      <c r="K36" s="191"/>
      <c r="L36" s="191"/>
      <c r="M36" s="1073"/>
      <c r="N36" s="948"/>
      <c r="O36" s="949"/>
      <c r="P36" s="192"/>
      <c r="Q36" s="192"/>
      <c r="R36" s="192"/>
    </row>
    <row r="37" spans="1:18" ht="14.1" customHeight="1" x14ac:dyDescent="0.25">
      <c r="A37" s="187" t="s">
        <v>302</v>
      </c>
      <c r="B37" s="74"/>
      <c r="C37" s="190"/>
      <c r="D37" s="190"/>
      <c r="E37" s="190"/>
      <c r="F37" s="946"/>
      <c r="G37" s="947"/>
      <c r="H37" s="1073"/>
      <c r="I37" s="191"/>
      <c r="J37" s="191"/>
      <c r="K37" s="191"/>
      <c r="L37" s="191"/>
      <c r="M37" s="1073"/>
      <c r="N37" s="948"/>
      <c r="O37" s="949"/>
      <c r="P37" s="192"/>
      <c r="Q37" s="192"/>
      <c r="R37" s="192"/>
    </row>
    <row r="38" spans="1:18" ht="14.1" customHeight="1" x14ac:dyDescent="0.25">
      <c r="A38" s="187"/>
      <c r="B38" s="74"/>
      <c r="C38" s="190"/>
      <c r="D38" s="190"/>
      <c r="E38" s="190"/>
      <c r="F38" s="946"/>
      <c r="G38" s="947"/>
      <c r="H38" s="1073"/>
      <c r="I38" s="191"/>
      <c r="J38" s="191"/>
      <c r="K38" s="191"/>
      <c r="L38" s="191"/>
      <c r="M38" s="1073"/>
      <c r="N38" s="948"/>
      <c r="O38" s="949"/>
      <c r="P38" s="192"/>
      <c r="Q38" s="192"/>
      <c r="R38" s="192"/>
    </row>
    <row r="39" spans="1:18" ht="14.1" customHeight="1" x14ac:dyDescent="0.25">
      <c r="A39" s="188" t="s">
        <v>301</v>
      </c>
      <c r="B39" s="74"/>
      <c r="C39" s="190"/>
      <c r="D39" s="190"/>
      <c r="E39" s="190"/>
      <c r="F39" s="946"/>
      <c r="G39" s="947"/>
      <c r="H39" s="1073"/>
      <c r="I39" s="191"/>
      <c r="J39" s="191"/>
      <c r="K39" s="191"/>
      <c r="L39" s="191"/>
      <c r="M39" s="1073"/>
      <c r="N39" s="948"/>
      <c r="O39" s="949"/>
      <c r="P39" s="192"/>
      <c r="Q39" s="192"/>
      <c r="R39" s="192"/>
    </row>
    <row r="40" spans="1:18" ht="14.1" customHeight="1" x14ac:dyDescent="0.25">
      <c r="A40" s="189"/>
      <c r="B40" s="74"/>
      <c r="C40" s="190"/>
      <c r="D40" s="190"/>
      <c r="E40" s="190"/>
      <c r="F40" s="946"/>
      <c r="G40" s="947"/>
      <c r="H40" s="1073"/>
      <c r="I40" s="191"/>
      <c r="J40" s="191"/>
      <c r="K40" s="191"/>
      <c r="L40" s="191"/>
      <c r="M40" s="1073"/>
      <c r="N40" s="948"/>
      <c r="O40" s="949"/>
      <c r="P40" s="192"/>
      <c r="Q40" s="192"/>
      <c r="R40" s="192"/>
    </row>
    <row r="41" spans="1:18" ht="14.1" customHeight="1" x14ac:dyDescent="0.25">
      <c r="A41" s="154" t="s">
        <v>28</v>
      </c>
      <c r="B41" s="74"/>
      <c r="C41" s="155"/>
      <c r="D41" s="156"/>
      <c r="E41" s="156"/>
      <c r="F41" s="156"/>
      <c r="G41" s="156"/>
      <c r="H41" s="169"/>
      <c r="I41" s="157"/>
      <c r="J41" s="157"/>
      <c r="K41" s="157"/>
      <c r="L41" s="157"/>
      <c r="M41" s="169"/>
      <c r="N41" s="158"/>
      <c r="O41" s="158"/>
      <c r="P41" s="158"/>
      <c r="Q41" s="158"/>
      <c r="R41" s="159"/>
    </row>
    <row r="42" spans="1:18" ht="14.1" customHeight="1" x14ac:dyDescent="0.25">
      <c r="A42" s="186" t="s">
        <v>300</v>
      </c>
      <c r="B42" s="74"/>
      <c r="C42" s="190"/>
      <c r="D42" s="190"/>
      <c r="E42" s="190"/>
      <c r="F42" s="946"/>
      <c r="G42" s="947"/>
      <c r="H42" s="1073"/>
      <c r="I42" s="191"/>
      <c r="J42" s="191"/>
      <c r="K42" s="191"/>
      <c r="L42" s="191"/>
      <c r="M42" s="1073"/>
      <c r="N42" s="948"/>
      <c r="O42" s="949"/>
      <c r="P42" s="192"/>
      <c r="Q42" s="192"/>
      <c r="R42" s="192"/>
    </row>
    <row r="43" spans="1:18" ht="14.1" customHeight="1" x14ac:dyDescent="0.25">
      <c r="A43" s="187" t="s">
        <v>302</v>
      </c>
      <c r="B43" s="74"/>
      <c r="C43" s="190"/>
      <c r="D43" s="190"/>
      <c r="E43" s="190"/>
      <c r="F43" s="946"/>
      <c r="G43" s="947"/>
      <c r="H43" s="1073"/>
      <c r="I43" s="191"/>
      <c r="J43" s="191"/>
      <c r="K43" s="191"/>
      <c r="L43" s="191"/>
      <c r="M43" s="1073"/>
      <c r="N43" s="948"/>
      <c r="O43" s="949"/>
      <c r="P43" s="192"/>
      <c r="Q43" s="192"/>
      <c r="R43" s="192"/>
    </row>
    <row r="44" spans="1:18" ht="14.1" customHeight="1" x14ac:dyDescent="0.25">
      <c r="A44" s="187"/>
      <c r="B44" s="74"/>
      <c r="C44" s="190"/>
      <c r="D44" s="190"/>
      <c r="E44" s="190"/>
      <c r="F44" s="946"/>
      <c r="G44" s="947"/>
      <c r="H44" s="1073"/>
      <c r="I44" s="191"/>
      <c r="J44" s="191"/>
      <c r="K44" s="191"/>
      <c r="L44" s="191"/>
      <c r="M44" s="1073"/>
      <c r="N44" s="948"/>
      <c r="O44" s="949"/>
      <c r="P44" s="192"/>
      <c r="Q44" s="192"/>
      <c r="R44" s="192"/>
    </row>
    <row r="45" spans="1:18" ht="14.1" customHeight="1" x14ac:dyDescent="0.25">
      <c r="A45" s="188" t="s">
        <v>301</v>
      </c>
      <c r="B45" s="74"/>
      <c r="C45" s="190"/>
      <c r="D45" s="190"/>
      <c r="E45" s="190"/>
      <c r="F45" s="946"/>
      <c r="G45" s="947"/>
      <c r="H45" s="1073"/>
      <c r="I45" s="191"/>
      <c r="J45" s="191"/>
      <c r="K45" s="191"/>
      <c r="L45" s="191"/>
      <c r="M45" s="1073"/>
      <c r="N45" s="948"/>
      <c r="O45" s="949"/>
      <c r="P45" s="192"/>
      <c r="Q45" s="192"/>
      <c r="R45" s="192"/>
    </row>
    <row r="46" spans="1:18" ht="14.1" customHeight="1" x14ac:dyDescent="0.25">
      <c r="A46" s="189"/>
      <c r="B46" s="74"/>
      <c r="C46" s="190"/>
      <c r="D46" s="190"/>
      <c r="E46" s="190"/>
      <c r="F46" s="946"/>
      <c r="G46" s="947"/>
      <c r="H46" s="1074"/>
      <c r="I46" s="191"/>
      <c r="J46" s="191"/>
      <c r="K46" s="191"/>
      <c r="L46" s="191"/>
      <c r="M46" s="1074"/>
      <c r="N46" s="948"/>
      <c r="O46" s="949"/>
      <c r="P46" s="192"/>
      <c r="Q46" s="192"/>
      <c r="R46" s="192"/>
    </row>
    <row r="47" spans="1:18" ht="14.1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15.75" customHeight="1" x14ac:dyDescent="0.25">
      <c r="A48" s="74"/>
      <c r="B48" s="74"/>
      <c r="C48" s="927" t="s">
        <v>11</v>
      </c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9"/>
    </row>
    <row r="49" spans="1:18" ht="30" customHeight="1" x14ac:dyDescent="0.25">
      <c r="A49" s="5" t="s">
        <v>12</v>
      </c>
      <c r="B49" s="5"/>
      <c r="C49" s="1072"/>
      <c r="D49" s="1072"/>
      <c r="E49" s="160" t="s">
        <v>15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5.0999999999999996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30" customHeight="1" x14ac:dyDescent="0.25">
      <c r="A51" s="6" t="s">
        <v>13</v>
      </c>
      <c r="B51" s="5"/>
      <c r="C51" s="5"/>
      <c r="D51" s="5"/>
      <c r="E51" s="5"/>
      <c r="F51" s="5"/>
      <c r="G51" s="5"/>
      <c r="H51" s="5"/>
      <c r="I51" s="1072"/>
      <c r="J51" s="1072"/>
      <c r="K51" s="160" t="s">
        <v>15</v>
      </c>
      <c r="L51" s="5"/>
      <c r="M51" s="5"/>
      <c r="N51" s="5"/>
      <c r="O51" s="5"/>
      <c r="P51" s="5"/>
      <c r="Q51" s="5"/>
      <c r="R51" s="5"/>
    </row>
    <row r="52" spans="1:18" ht="5.0999999999999996" customHeight="1" x14ac:dyDescent="0.25">
      <c r="A52" s="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30" customHeight="1" x14ac:dyDescent="0.25">
      <c r="A53" s="6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072"/>
      <c r="O53" s="1072"/>
      <c r="P53" s="1072"/>
      <c r="Q53" s="160" t="s">
        <v>376</v>
      </c>
      <c r="R53" s="5"/>
    </row>
    <row r="55" spans="1:18" ht="15" customHeight="1" x14ac:dyDescent="0.25"/>
  </sheetData>
  <sheetProtection formatCells="0"/>
  <mergeCells count="85">
    <mergeCell ref="A10:R11"/>
    <mergeCell ref="P4:R5"/>
    <mergeCell ref="P6:R8"/>
    <mergeCell ref="B7:E8"/>
    <mergeCell ref="G7:N8"/>
    <mergeCell ref="A4:A5"/>
    <mergeCell ref="B4:E5"/>
    <mergeCell ref="G4:N5"/>
    <mergeCell ref="C13:G13"/>
    <mergeCell ref="I13:L13"/>
    <mergeCell ref="N13:R13"/>
    <mergeCell ref="A15:R15"/>
    <mergeCell ref="A16:R16"/>
    <mergeCell ref="R20:R21"/>
    <mergeCell ref="C18:R18"/>
    <mergeCell ref="C19:G19"/>
    <mergeCell ref="H19:H21"/>
    <mergeCell ref="I19:L19"/>
    <mergeCell ref="M19:M21"/>
    <mergeCell ref="N19:R19"/>
    <mergeCell ref="C20:C21"/>
    <mergeCell ref="D20:E20"/>
    <mergeCell ref="F20:G21"/>
    <mergeCell ref="I20:I21"/>
    <mergeCell ref="J20:K20"/>
    <mergeCell ref="L20:L21"/>
    <mergeCell ref="N20:O21"/>
    <mergeCell ref="P20:Q20"/>
    <mergeCell ref="A22:A23"/>
    <mergeCell ref="C22:R23"/>
    <mergeCell ref="F24:G24"/>
    <mergeCell ref="H24:H28"/>
    <mergeCell ref="M24:M28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B22:B23"/>
    <mergeCell ref="F32:G32"/>
    <mergeCell ref="N32:O32"/>
    <mergeCell ref="F33:G33"/>
    <mergeCell ref="N33:O33"/>
    <mergeCell ref="F30:G30"/>
    <mergeCell ref="H30:H34"/>
    <mergeCell ref="M30:M34"/>
    <mergeCell ref="N30:O30"/>
    <mergeCell ref="F31:G31"/>
    <mergeCell ref="N31:O31"/>
    <mergeCell ref="F34:G34"/>
    <mergeCell ref="N34:O34"/>
    <mergeCell ref="F36:G36"/>
    <mergeCell ref="H36:H40"/>
    <mergeCell ref="M36:M40"/>
    <mergeCell ref="N36:O36"/>
    <mergeCell ref="F37:G37"/>
    <mergeCell ref="N37:O37"/>
    <mergeCell ref="F38:G38"/>
    <mergeCell ref="N38:O38"/>
    <mergeCell ref="F46:G46"/>
    <mergeCell ref="N46:O46"/>
    <mergeCell ref="F39:G39"/>
    <mergeCell ref="N39:O39"/>
    <mergeCell ref="F40:G40"/>
    <mergeCell ref="N40:O40"/>
    <mergeCell ref="A2:R2"/>
    <mergeCell ref="A1:R1"/>
    <mergeCell ref="N53:P53"/>
    <mergeCell ref="C48:R48"/>
    <mergeCell ref="C49:D49"/>
    <mergeCell ref="I51:J51"/>
    <mergeCell ref="F44:G44"/>
    <mergeCell ref="N44:O44"/>
    <mergeCell ref="F45:G45"/>
    <mergeCell ref="N45:O45"/>
    <mergeCell ref="F42:G42"/>
    <mergeCell ref="H42:H46"/>
    <mergeCell ref="M42:M46"/>
    <mergeCell ref="N42:O42"/>
    <mergeCell ref="F43:G43"/>
    <mergeCell ref="N43:O4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P63"/>
  <sheetViews>
    <sheetView workbookViewId="0">
      <selection activeCell="A10" sqref="A10"/>
    </sheetView>
  </sheetViews>
  <sheetFormatPr baseColWidth="10" defaultRowHeight="15" x14ac:dyDescent="0.25"/>
  <cols>
    <col min="2" max="2" width="9.7109375" customWidth="1"/>
    <col min="3" max="3" width="2.7109375" customWidth="1"/>
    <col min="4" max="5" width="5.7109375" customWidth="1"/>
    <col min="6" max="6" width="8.7109375" customWidth="1"/>
    <col min="7" max="7" width="2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7.7109375" customWidth="1"/>
    <col min="13" max="13" width="2.7109375" customWidth="1"/>
    <col min="14" max="14" width="8.7109375" customWidth="1"/>
    <col min="15" max="15" width="2.7109375" customWidth="1"/>
    <col min="16" max="16" width="7.7109375" customWidth="1"/>
  </cols>
  <sheetData>
    <row r="1" spans="1:16" x14ac:dyDescent="0.25">
      <c r="A1" s="994" t="s">
        <v>16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</row>
    <row r="2" spans="1:16" x14ac:dyDescent="0.25">
      <c r="A2" s="1144" t="s">
        <v>154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</row>
    <row r="3" spans="1:16" ht="5.0999999999999996" customHeight="1" x14ac:dyDescent="0.25"/>
    <row r="4" spans="1:16" ht="15" customHeight="1" x14ac:dyDescent="0.25">
      <c r="A4" s="996"/>
      <c r="B4" s="10"/>
      <c r="C4" s="10"/>
      <c r="D4" s="990" t="s">
        <v>0</v>
      </c>
      <c r="E4" s="990"/>
      <c r="F4" s="990"/>
      <c r="G4" s="13"/>
      <c r="H4" s="998" t="str">
        <f>IF(('LISTE -  ELEVES'!C1)&lt;&gt;0,('LISTE -  ELEVES'!C1),"")</f>
        <v xml:space="preserve">Lycée </v>
      </c>
      <c r="I4" s="998"/>
      <c r="J4" s="998"/>
      <c r="K4" s="998"/>
      <c r="L4" s="998"/>
      <c r="N4" s="1077" t="str">
        <f>'BAC-Techno S2 - Page 1'!P4</f>
        <v>Session</v>
      </c>
      <c r="O4" s="1078"/>
      <c r="P4" s="1079"/>
    </row>
    <row r="5" spans="1:16" ht="15" customHeight="1" x14ac:dyDescent="0.25">
      <c r="A5" s="987"/>
      <c r="B5" s="11"/>
      <c r="C5" s="11"/>
      <c r="D5" s="990"/>
      <c r="E5" s="990"/>
      <c r="F5" s="990"/>
      <c r="G5" s="13"/>
      <c r="H5" s="998"/>
      <c r="I5" s="998"/>
      <c r="J5" s="998"/>
      <c r="K5" s="998"/>
      <c r="L5" s="998"/>
      <c r="N5" s="1080"/>
      <c r="O5" s="743"/>
      <c r="P5" s="1081"/>
    </row>
    <row r="6" spans="1:16" ht="5.0999999999999996" customHeight="1" x14ac:dyDescent="0.25">
      <c r="D6" s="14"/>
      <c r="E6" s="14"/>
      <c r="F6" s="14"/>
      <c r="G6" s="14"/>
      <c r="H6" s="14"/>
      <c r="I6" s="14"/>
      <c r="J6" s="14"/>
      <c r="K6" s="14"/>
      <c r="L6" s="14"/>
      <c r="N6" s="978" t="str">
        <f>IF(('LISTE -  ELEVES'!F7)&lt;&gt;0,('LISTE -  ELEVES'!F7),"")</f>
        <v/>
      </c>
      <c r="O6" s="979"/>
      <c r="P6" s="980"/>
    </row>
    <row r="7" spans="1:16" ht="15" customHeight="1" x14ac:dyDescent="0.25">
      <c r="D7" s="990" t="s">
        <v>162</v>
      </c>
      <c r="E7" s="990"/>
      <c r="F7" s="990"/>
      <c r="G7" s="14"/>
      <c r="H7" s="991" t="str">
        <f>IF(('LISTE -  ELEVES'!C25)&lt;&gt;0,('LISTE -  ELEVES'!C25),"")</f>
        <v/>
      </c>
      <c r="I7" s="991"/>
      <c r="J7" s="991"/>
      <c r="K7" s="991"/>
      <c r="L7" s="991"/>
      <c r="N7" s="978"/>
      <c r="O7" s="979"/>
      <c r="P7" s="980"/>
    </row>
    <row r="8" spans="1:16" ht="15" customHeight="1" x14ac:dyDescent="0.25">
      <c r="D8" s="990"/>
      <c r="E8" s="990"/>
      <c r="F8" s="990"/>
      <c r="G8" s="14"/>
      <c r="H8" s="991"/>
      <c r="I8" s="991"/>
      <c r="J8" s="991"/>
      <c r="K8" s="991"/>
      <c r="L8" s="991"/>
      <c r="N8" s="981"/>
      <c r="O8" s="982"/>
      <c r="P8" s="983"/>
    </row>
    <row r="9" spans="1:16" ht="5.0999999999999996" customHeight="1" x14ac:dyDescent="0.25"/>
    <row r="10" spans="1:16" ht="15" customHeight="1" x14ac:dyDescent="0.25">
      <c r="B10" s="993" t="s">
        <v>151</v>
      </c>
      <c r="C10" s="987"/>
      <c r="D10" s="987"/>
      <c r="E10" s="2"/>
      <c r="F10" s="993" t="s">
        <v>149</v>
      </c>
      <c r="G10" s="993"/>
      <c r="H10" s="993"/>
      <c r="I10" s="993"/>
      <c r="J10" s="993"/>
      <c r="K10" s="993"/>
      <c r="L10" s="993"/>
      <c r="M10" s="993"/>
      <c r="N10" s="993"/>
      <c r="O10" s="993"/>
      <c r="P10" s="993"/>
    </row>
    <row r="11" spans="1:16" x14ac:dyDescent="0.25">
      <c r="B11" s="987"/>
      <c r="C11" s="987"/>
      <c r="D11" s="987"/>
      <c r="E11" s="2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993"/>
    </row>
    <row r="12" spans="1:16" ht="5.0999999999999996" customHeight="1" x14ac:dyDescent="0.25"/>
    <row r="13" spans="1:16" ht="15" customHeight="1" x14ac:dyDescent="0.25">
      <c r="B13" s="1142" t="s">
        <v>33</v>
      </c>
      <c r="C13" s="1142"/>
      <c r="D13" s="1142"/>
      <c r="E13" s="1"/>
      <c r="F13" s="1139" t="s">
        <v>115</v>
      </c>
      <c r="G13" s="1143"/>
      <c r="H13" s="1143"/>
      <c r="J13" s="1139" t="s">
        <v>34</v>
      </c>
      <c r="K13" s="1139"/>
      <c r="L13" s="1139"/>
      <c r="N13" s="1139" t="s">
        <v>35</v>
      </c>
      <c r="O13" s="1139"/>
      <c r="P13" s="1139"/>
    </row>
    <row r="14" spans="1:16" x14ac:dyDescent="0.25">
      <c r="A14" s="1"/>
      <c r="B14" s="1142"/>
      <c r="C14" s="1142"/>
      <c r="D14" s="1142"/>
      <c r="E14" s="1"/>
      <c r="F14" s="1143"/>
      <c r="G14" s="1143"/>
      <c r="H14" s="1143"/>
      <c r="J14" s="1139"/>
      <c r="K14" s="1139"/>
      <c r="L14" s="1139"/>
      <c r="N14" s="1139"/>
      <c r="O14" s="1139"/>
      <c r="P14" s="1139"/>
    </row>
    <row r="15" spans="1:16" x14ac:dyDescent="0.25">
      <c r="B15" s="1142"/>
      <c r="C15" s="1142"/>
      <c r="D15" s="1142"/>
      <c r="E15" s="1"/>
      <c r="F15" s="1143"/>
      <c r="G15" s="1143"/>
      <c r="H15" s="1143"/>
      <c r="J15" s="1139"/>
      <c r="K15" s="1139"/>
      <c r="L15" s="1139"/>
      <c r="N15" s="1139"/>
      <c r="O15" s="1139"/>
      <c r="P15" s="1139"/>
    </row>
    <row r="16" spans="1:16" x14ac:dyDescent="0.25">
      <c r="A16" s="1"/>
      <c r="B16" s="1142"/>
      <c r="C16" s="1142"/>
      <c r="D16" s="1142"/>
      <c r="E16" s="1"/>
      <c r="F16" s="1143"/>
      <c r="G16" s="1143"/>
      <c r="H16" s="1143"/>
      <c r="J16" s="1139"/>
      <c r="K16" s="1139"/>
      <c r="L16" s="1139"/>
      <c r="N16" s="1139"/>
      <c r="O16" s="1139"/>
      <c r="P16" s="1139"/>
    </row>
    <row r="17" spans="1:16" x14ac:dyDescent="0.25">
      <c r="B17" s="1140" t="s">
        <v>38</v>
      </c>
      <c r="C17" s="1141"/>
      <c r="D17" s="1141"/>
      <c r="F17" s="1140" t="s">
        <v>39</v>
      </c>
      <c r="G17" s="1141"/>
      <c r="H17" s="1141"/>
      <c r="J17" s="1140" t="s">
        <v>39</v>
      </c>
      <c r="K17" s="1140"/>
      <c r="L17" s="1141"/>
      <c r="N17" s="1140" t="s">
        <v>39</v>
      </c>
      <c r="O17" s="1140"/>
      <c r="P17" s="1141"/>
    </row>
    <row r="18" spans="1:16" x14ac:dyDescent="0.25">
      <c r="A18" s="1086" t="s">
        <v>2</v>
      </c>
      <c r="B18" s="1086"/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</row>
    <row r="19" spans="1:16" x14ac:dyDescent="0.25">
      <c r="A19" s="1087" t="s">
        <v>161</v>
      </c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</row>
    <row r="20" spans="1:16" ht="5.0999999999999996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74"/>
      <c r="B21" s="959" t="s">
        <v>4</v>
      </c>
      <c r="C21" s="1089"/>
      <c r="D21" s="960"/>
      <c r="E21" s="74"/>
      <c r="F21" s="959" t="s">
        <v>4</v>
      </c>
      <c r="G21" s="1089"/>
      <c r="H21" s="960"/>
      <c r="I21" s="74"/>
      <c r="J21" s="74"/>
      <c r="K21" s="74"/>
      <c r="L21" s="74"/>
      <c r="M21" s="74"/>
      <c r="N21" s="74"/>
      <c r="O21" s="74"/>
      <c r="P21" s="74"/>
    </row>
    <row r="22" spans="1:16" x14ac:dyDescent="0.25">
      <c r="A22" s="74"/>
      <c r="B22" s="1093" t="str">
        <f>IF((NTK)&gt;0,(NTK),"")</f>
        <v/>
      </c>
      <c r="C22" s="74"/>
      <c r="D22" s="74"/>
      <c r="E22" s="74"/>
      <c r="F22" s="1095" t="str">
        <f>IF((NTK)&gt;0,(B22*1),"")</f>
        <v/>
      </c>
      <c r="G22" s="1095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4.1" customHeight="1" x14ac:dyDescent="0.25">
      <c r="A23" s="15" t="s">
        <v>12</v>
      </c>
      <c r="B23" s="1094"/>
      <c r="C23" s="1088" t="s">
        <v>47</v>
      </c>
      <c r="D23" s="1088"/>
      <c r="E23" s="16"/>
      <c r="F23" s="1096"/>
      <c r="G23" s="1096"/>
      <c r="H23" s="164" t="s">
        <v>48</v>
      </c>
      <c r="I23" s="16"/>
      <c r="J23" s="16"/>
      <c r="K23" s="16"/>
      <c r="L23" s="16"/>
      <c r="M23" s="16"/>
      <c r="N23" s="16"/>
      <c r="O23" s="16"/>
      <c r="P23" s="16"/>
    </row>
    <row r="24" spans="1:16" ht="5.0999999999999996" customHeight="1" x14ac:dyDescent="0.25">
      <c r="A24" s="74"/>
      <c r="B24" s="74"/>
      <c r="C24" s="74"/>
      <c r="D24" s="74"/>
      <c r="E24" s="74"/>
      <c r="F24" s="74"/>
      <c r="G24" s="74"/>
      <c r="H24" s="12"/>
      <c r="I24" s="12"/>
      <c r="J24" s="12"/>
      <c r="K24" s="12"/>
      <c r="L24" s="74"/>
      <c r="M24" s="74"/>
      <c r="N24" s="74"/>
      <c r="O24" s="74"/>
      <c r="P24" s="74"/>
    </row>
    <row r="25" spans="1:16" ht="14.1" customHeight="1" x14ac:dyDescent="0.25">
      <c r="A25" s="74"/>
      <c r="B25" s="959" t="s">
        <v>4</v>
      </c>
      <c r="C25" s="1089"/>
      <c r="D25" s="960"/>
      <c r="E25" s="74"/>
      <c r="F25" s="74"/>
      <c r="G25" s="74"/>
      <c r="H25" s="74"/>
      <c r="I25" s="74"/>
      <c r="J25" s="1090" t="s">
        <v>4</v>
      </c>
      <c r="K25" s="1091"/>
      <c r="L25" s="1092"/>
      <c r="M25" s="74"/>
      <c r="N25" s="74"/>
      <c r="O25" s="74"/>
      <c r="P25" s="74"/>
    </row>
    <row r="26" spans="1:16" ht="14.1" customHeight="1" x14ac:dyDescent="0.25">
      <c r="A26" s="961" t="s">
        <v>23</v>
      </c>
      <c r="B26" s="1093" t="str">
        <f>IF((NSA)&gt;0,(NSA),"")</f>
        <v/>
      </c>
      <c r="C26" s="74"/>
      <c r="D26" s="22"/>
      <c r="E26" s="74"/>
      <c r="F26" s="74"/>
      <c r="G26" s="74"/>
      <c r="H26" s="74"/>
      <c r="I26" s="74"/>
      <c r="J26" s="1095" t="str">
        <f>IF((NSA)&gt;0,(B26*1),"")</f>
        <v/>
      </c>
      <c r="K26" s="1095"/>
      <c r="L26" s="74"/>
      <c r="M26" s="74"/>
      <c r="N26" s="74"/>
      <c r="O26" s="74"/>
      <c r="P26" s="74"/>
    </row>
    <row r="27" spans="1:16" ht="14.1" customHeight="1" x14ac:dyDescent="0.25">
      <c r="A27" s="962"/>
      <c r="B27" s="1097"/>
      <c r="C27" s="1088" t="s">
        <v>47</v>
      </c>
      <c r="D27" s="1088"/>
      <c r="E27" s="75"/>
      <c r="F27" s="76"/>
      <c r="G27" s="5"/>
      <c r="H27" s="5"/>
      <c r="I27" s="5"/>
      <c r="J27" s="1098"/>
      <c r="K27" s="1098"/>
      <c r="L27" s="164" t="s">
        <v>48</v>
      </c>
      <c r="M27" s="5"/>
      <c r="N27" s="5"/>
      <c r="O27" s="5"/>
      <c r="P27" s="5"/>
    </row>
    <row r="28" spans="1:16" ht="5.0999999999999996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4.1" customHeight="1" x14ac:dyDescent="0.25">
      <c r="A29" s="74"/>
      <c r="B29" s="959" t="s">
        <v>4</v>
      </c>
      <c r="C29" s="1089"/>
      <c r="D29" s="960"/>
      <c r="E29" s="74"/>
      <c r="F29" s="74"/>
      <c r="G29" s="74"/>
      <c r="H29" s="12"/>
      <c r="I29" s="12"/>
      <c r="J29" s="12"/>
      <c r="K29" s="12"/>
      <c r="L29" s="74"/>
      <c r="M29" s="74"/>
      <c r="N29" s="1090" t="s">
        <v>4</v>
      </c>
      <c r="O29" s="1091"/>
      <c r="P29" s="1092"/>
    </row>
    <row r="30" spans="1:16" ht="14.1" customHeight="1" x14ac:dyDescent="0.25">
      <c r="A30" s="961" t="s">
        <v>17</v>
      </c>
      <c r="B30" s="1093" t="str">
        <f>IF((NGA)&gt;0,(NGA),"")</f>
        <v/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1095" t="str">
        <f>IF((NGA)&gt;0,(B30*0.5),"")</f>
        <v/>
      </c>
      <c r="O30" s="1095"/>
      <c r="P30" s="74"/>
    </row>
    <row r="31" spans="1:16" ht="14.1" customHeight="1" x14ac:dyDescent="0.25">
      <c r="A31" s="962"/>
      <c r="B31" s="1097"/>
      <c r="C31" s="1088" t="s">
        <v>47</v>
      </c>
      <c r="D31" s="1088"/>
      <c r="E31" s="5"/>
      <c r="F31" s="5"/>
      <c r="G31" s="5"/>
      <c r="H31" s="5"/>
      <c r="I31" s="5"/>
      <c r="J31" s="5"/>
      <c r="K31" s="5"/>
      <c r="L31" s="5"/>
      <c r="M31" s="5"/>
      <c r="N31" s="1098"/>
      <c r="O31" s="1098"/>
      <c r="P31" s="164" t="s">
        <v>55</v>
      </c>
    </row>
    <row r="32" spans="1:16" ht="5.0999999999999996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4.1" customHeight="1" x14ac:dyDescent="0.25">
      <c r="A33" s="74"/>
      <c r="B33" s="74"/>
      <c r="C33" s="74"/>
      <c r="D33" s="74"/>
      <c r="E33" s="1086" t="s">
        <v>29</v>
      </c>
      <c r="F33" s="1086"/>
      <c r="G33" s="1086"/>
      <c r="H33" s="1086"/>
      <c r="I33" s="1086"/>
      <c r="J33" s="1086"/>
      <c r="K33" s="1086"/>
      <c r="L33" s="1086"/>
      <c r="M33" s="1086"/>
      <c r="N33" s="1086"/>
      <c r="O33" s="1086"/>
      <c r="P33" s="1086"/>
    </row>
    <row r="34" spans="1:16" ht="14.1" customHeight="1" x14ac:dyDescent="0.25">
      <c r="A34" s="74"/>
      <c r="B34" s="74"/>
      <c r="C34" s="74"/>
      <c r="D34" s="74"/>
      <c r="E34" s="1087" t="s">
        <v>31</v>
      </c>
      <c r="F34" s="1087"/>
      <c r="G34" s="1087"/>
      <c r="H34" s="1087"/>
      <c r="I34" s="1087"/>
      <c r="J34" s="1087"/>
      <c r="K34" s="1087"/>
      <c r="L34" s="1087"/>
      <c r="M34" s="1087"/>
      <c r="N34" s="1087"/>
      <c r="O34" s="1087"/>
      <c r="P34" s="1087"/>
    </row>
    <row r="35" spans="1:16" ht="14.1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4.1" customHeight="1" x14ac:dyDescent="0.25">
      <c r="A36" s="74"/>
      <c r="B36" s="74"/>
      <c r="C36" s="74"/>
      <c r="D36" s="74"/>
      <c r="E36" s="74"/>
      <c r="F36" s="959" t="s">
        <v>4</v>
      </c>
      <c r="G36" s="1089"/>
      <c r="H36" s="960"/>
      <c r="I36" s="74"/>
      <c r="J36" s="74"/>
      <c r="K36" s="74"/>
      <c r="L36" s="74"/>
      <c r="M36" s="74"/>
      <c r="N36" s="74"/>
      <c r="O36" s="74"/>
      <c r="P36" s="74"/>
    </row>
    <row r="37" spans="1:16" ht="14.1" customHeight="1" x14ac:dyDescent="0.25">
      <c r="A37" s="74"/>
      <c r="B37" s="74"/>
      <c r="C37" s="74"/>
      <c r="D37" s="74"/>
      <c r="E37" s="74"/>
      <c r="F37" s="1095" t="str">
        <f>IF((NTKS2)&gt;0,(NTKS2),"")</f>
        <v/>
      </c>
      <c r="G37" s="1136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4.1" customHeight="1" x14ac:dyDescent="0.25">
      <c r="A38" s="15" t="s">
        <v>12</v>
      </c>
      <c r="B38" s="16"/>
      <c r="C38" s="17"/>
      <c r="D38" s="16"/>
      <c r="E38" s="16"/>
      <c r="F38" s="1137"/>
      <c r="G38" s="1137"/>
      <c r="H38" s="164" t="s">
        <v>48</v>
      </c>
      <c r="I38" s="16"/>
      <c r="J38" s="16"/>
      <c r="K38" s="16"/>
      <c r="L38" s="16"/>
      <c r="M38" s="16"/>
      <c r="N38" s="16"/>
      <c r="O38" s="16"/>
      <c r="P38" s="16"/>
    </row>
    <row r="39" spans="1:16" ht="5.0999999999999996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4.1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1090" t="s">
        <v>4</v>
      </c>
      <c r="K40" s="1091"/>
      <c r="L40" s="1092"/>
      <c r="M40" s="74"/>
      <c r="N40" s="74"/>
      <c r="O40" s="74"/>
      <c r="P40" s="74"/>
    </row>
    <row r="41" spans="1:16" ht="14.1" customHeight="1" x14ac:dyDescent="0.25">
      <c r="A41" s="961" t="s">
        <v>23</v>
      </c>
      <c r="B41" s="74"/>
      <c r="C41" s="74"/>
      <c r="D41" s="74"/>
      <c r="E41" s="74"/>
      <c r="F41" s="74"/>
      <c r="G41" s="74"/>
      <c r="H41" s="74"/>
      <c r="I41" s="74"/>
      <c r="J41" s="1095" t="str">
        <f>IF((NSAS2)&gt;0,(NSAS2),"")</f>
        <v/>
      </c>
      <c r="K41" s="1136"/>
      <c r="L41" s="74"/>
      <c r="M41" s="74"/>
      <c r="N41" s="74"/>
      <c r="O41" s="74"/>
      <c r="P41" s="74"/>
    </row>
    <row r="42" spans="1:16" ht="14.1" customHeight="1" x14ac:dyDescent="0.25">
      <c r="A42" s="962"/>
      <c r="B42" s="5"/>
      <c r="C42" s="5"/>
      <c r="D42" s="75"/>
      <c r="E42" s="75"/>
      <c r="F42" s="76"/>
      <c r="G42" s="5"/>
      <c r="H42" s="5"/>
      <c r="I42" s="5"/>
      <c r="J42" s="1138"/>
      <c r="K42" s="1138"/>
      <c r="L42" s="164" t="s">
        <v>48</v>
      </c>
      <c r="M42" s="5"/>
      <c r="N42" s="5"/>
      <c r="O42" s="5"/>
      <c r="P42" s="5"/>
    </row>
    <row r="43" spans="1:16" ht="5.0999999999999996" customHeight="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4.1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1090" t="s">
        <v>54</v>
      </c>
      <c r="O44" s="1091"/>
      <c r="P44" s="1092"/>
    </row>
    <row r="45" spans="1:16" ht="14.1" customHeight="1" x14ac:dyDescent="0.25">
      <c r="A45" s="961" t="s">
        <v>17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1095" t="str">
        <f>IF((NGAS2)&gt;0,(NGAS2),"")</f>
        <v/>
      </c>
      <c r="O45" s="1136"/>
      <c r="P45" s="74"/>
    </row>
    <row r="46" spans="1:16" ht="14.1" customHeight="1" x14ac:dyDescent="0.25">
      <c r="A46" s="96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38"/>
      <c r="O46" s="1138"/>
      <c r="P46" s="164" t="s">
        <v>56</v>
      </c>
    </row>
    <row r="47" spans="1:16" ht="3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4.1" customHeight="1" x14ac:dyDescent="0.25">
      <c r="A48" s="1103" t="s">
        <v>18</v>
      </c>
      <c r="B48" s="1103"/>
      <c r="C48" s="1103"/>
      <c r="D48" s="1103"/>
      <c r="E48" s="1103"/>
      <c r="F48" s="1103"/>
      <c r="G48" s="1103"/>
      <c r="H48" s="1103"/>
      <c r="I48" s="1103"/>
      <c r="J48" s="1103"/>
      <c r="K48" s="1103"/>
      <c r="L48" s="1103"/>
      <c r="M48" s="1103"/>
      <c r="N48" s="1103"/>
      <c r="O48" s="1103"/>
      <c r="P48" s="1103"/>
    </row>
    <row r="49" spans="1:16" ht="3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4.1" customHeight="1" x14ac:dyDescent="0.25">
      <c r="A50" s="74"/>
      <c r="B50" s="74"/>
      <c r="C50" s="74"/>
      <c r="D50" s="74"/>
      <c r="E50" s="74"/>
      <c r="F50" s="1100" t="s">
        <v>40</v>
      </c>
      <c r="G50" s="1101"/>
      <c r="H50" s="1102"/>
      <c r="I50" s="74"/>
      <c r="J50" s="1100" t="s">
        <v>41</v>
      </c>
      <c r="K50" s="1101"/>
      <c r="L50" s="1102"/>
      <c r="M50" s="74"/>
      <c r="N50" s="1100" t="s">
        <v>42</v>
      </c>
      <c r="O50" s="1101"/>
      <c r="P50" s="1102"/>
    </row>
    <row r="51" spans="1:16" ht="24.95" customHeight="1" x14ac:dyDescent="0.25">
      <c r="A51" s="74"/>
      <c r="B51" s="74"/>
      <c r="C51" s="74"/>
      <c r="D51" s="74"/>
      <c r="E51" s="74"/>
      <c r="F51" s="1112" t="str">
        <f>IF((NTKS2)&gt;0,SUM(F22,F37),"")</f>
        <v/>
      </c>
      <c r="G51" s="1112"/>
      <c r="H51" s="21" t="s">
        <v>49</v>
      </c>
      <c r="I51" s="74"/>
      <c r="J51" s="1112" t="str">
        <f>IF((NSAS2)&gt;0,SUM(J26,J41),"")</f>
        <v/>
      </c>
      <c r="K51" s="1112"/>
      <c r="L51" s="21" t="s">
        <v>49</v>
      </c>
      <c r="M51" s="74"/>
      <c r="N51" s="1112" t="str">
        <f>IF((NGAS2)&gt;0,SUM(N30,N45),"")</f>
        <v/>
      </c>
      <c r="O51" s="1112"/>
      <c r="P51" s="21" t="s">
        <v>49</v>
      </c>
    </row>
    <row r="52" spans="1:16" ht="3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5" customHeight="1" thickBot="1" x14ac:dyDescent="0.3">
      <c r="A53" s="1099" t="s">
        <v>43</v>
      </c>
      <c r="B53" s="1099"/>
      <c r="C53" s="1099"/>
      <c r="D53" s="1099"/>
      <c r="E53" s="1099"/>
      <c r="F53" s="1104" t="s">
        <v>44</v>
      </c>
      <c r="G53" s="1105"/>
      <c r="H53" s="1106"/>
      <c r="I53" s="74"/>
      <c r="J53" s="1107" t="s">
        <v>45</v>
      </c>
      <c r="K53" s="1108"/>
      <c r="L53" s="1109"/>
      <c r="M53" s="74"/>
      <c r="N53" s="1107" t="s">
        <v>46</v>
      </c>
      <c r="O53" s="1108"/>
      <c r="P53" s="1109"/>
    </row>
    <row r="54" spans="1:16" ht="24.95" customHeight="1" thickBot="1" x14ac:dyDescent="0.3">
      <c r="A54" s="1099"/>
      <c r="B54" s="1099"/>
      <c r="C54" s="1099"/>
      <c r="D54" s="1099"/>
      <c r="E54" s="1099"/>
      <c r="F54" s="1110" t="str">
        <f>IF((NTKS2)&gt;0,SUM(F51/2),"")</f>
        <v/>
      </c>
      <c r="G54" s="1111"/>
      <c r="H54" s="21" t="s">
        <v>48</v>
      </c>
      <c r="I54" s="74"/>
      <c r="J54" s="1110" t="str">
        <f>IF((NSAS2)&gt;0,SUM(J51/2),"")</f>
        <v/>
      </c>
      <c r="K54" s="1111"/>
      <c r="L54" s="21" t="s">
        <v>48</v>
      </c>
      <c r="M54" s="74"/>
      <c r="N54" s="1110" t="str">
        <f>IF((NGAS2)&gt;0,SUM(N51/2),"")</f>
        <v/>
      </c>
      <c r="O54" s="1111"/>
      <c r="P54" s="21" t="s">
        <v>48</v>
      </c>
    </row>
    <row r="55" spans="1:16" ht="5.0999999999999996" customHeight="1" x14ac:dyDescent="0.25"/>
    <row r="56" spans="1:16" ht="15" customHeight="1" x14ac:dyDescent="0.25">
      <c r="A56" s="1128" t="s">
        <v>24</v>
      </c>
      <c r="B56" s="1128"/>
      <c r="C56" s="1128"/>
      <c r="D56" s="1128"/>
      <c r="E56" s="1128"/>
      <c r="F56" s="1128"/>
      <c r="G56" s="1128"/>
      <c r="H56" s="1128"/>
      <c r="I56" s="1128"/>
      <c r="J56" s="1128"/>
      <c r="L56" s="1113" t="s">
        <v>21</v>
      </c>
      <c r="M56" s="1114"/>
      <c r="N56" s="1114"/>
      <c r="O56" s="1114"/>
      <c r="P56" s="1115"/>
    </row>
    <row r="57" spans="1:16" x14ac:dyDescent="0.25">
      <c r="A57" s="1134" t="s">
        <v>19</v>
      </c>
      <c r="B57" s="1135"/>
      <c r="D57" s="1129" t="s">
        <v>22</v>
      </c>
      <c r="E57" s="1130"/>
      <c r="F57" s="1130"/>
      <c r="G57" s="1130"/>
      <c r="H57" s="1130"/>
      <c r="I57" s="1130"/>
      <c r="J57" s="1130"/>
      <c r="L57" s="1116" t="s">
        <v>52</v>
      </c>
      <c r="M57" s="1117"/>
      <c r="N57" s="1117"/>
      <c r="O57" s="1117"/>
      <c r="P57" s="1118"/>
    </row>
    <row r="58" spans="1:16" ht="3" customHeight="1" x14ac:dyDescent="0.25">
      <c r="L58" s="1119"/>
      <c r="M58" s="1120"/>
      <c r="N58" s="1120"/>
      <c r="O58" s="1120"/>
      <c r="P58" s="1121"/>
    </row>
    <row r="59" spans="1:16" ht="30" customHeight="1" x14ac:dyDescent="0.25">
      <c r="A59" s="915" t="s">
        <v>145</v>
      </c>
      <c r="B59" s="916"/>
      <c r="C59" s="151" t="s">
        <v>50</v>
      </c>
      <c r="D59" s="1131" t="str">
        <f>IF(('LISTE -  ELEVES'!J27)&lt;&gt;0,('LISTE -  ELEVES'!J27),"")</f>
        <v/>
      </c>
      <c r="E59" s="1132"/>
      <c r="F59" s="1133"/>
      <c r="G59" s="19" t="s">
        <v>51</v>
      </c>
      <c r="H59" s="1125"/>
      <c r="I59" s="1126"/>
      <c r="J59" s="1127"/>
      <c r="L59" s="1122"/>
      <c r="M59" s="1123"/>
      <c r="N59" s="1123"/>
      <c r="O59" s="1123"/>
      <c r="P59" s="1124"/>
    </row>
    <row r="60" spans="1:16" ht="3" customHeight="1" x14ac:dyDescent="0.25">
      <c r="D60" s="57"/>
      <c r="E60" s="57"/>
      <c r="F60" s="57"/>
      <c r="G60" s="20"/>
      <c r="H60" s="18"/>
    </row>
    <row r="61" spans="1:16" ht="30" customHeight="1" x14ac:dyDescent="0.25">
      <c r="A61" s="915" t="s">
        <v>25</v>
      </c>
      <c r="B61" s="916"/>
      <c r="C61" s="151" t="s">
        <v>50</v>
      </c>
      <c r="D61" s="1131" t="str">
        <f>IF(('LISTE -  ELEVES'!J29)&lt;&gt;0,('LISTE -  ELEVES'!J29),"")</f>
        <v/>
      </c>
      <c r="E61" s="1132"/>
      <c r="F61" s="1133"/>
      <c r="G61" s="19" t="s">
        <v>51</v>
      </c>
      <c r="H61" s="1125"/>
      <c r="I61" s="1126"/>
      <c r="J61" s="1127"/>
      <c r="L61" s="1116" t="s">
        <v>53</v>
      </c>
      <c r="M61" s="1117"/>
      <c r="N61" s="1117"/>
      <c r="O61" s="1117"/>
      <c r="P61" s="1118"/>
    </row>
    <row r="62" spans="1:16" ht="3" customHeight="1" x14ac:dyDescent="0.25">
      <c r="D62" s="57"/>
      <c r="E62" s="57"/>
      <c r="F62" s="57"/>
      <c r="G62" s="20"/>
      <c r="H62" s="18"/>
      <c r="L62" s="1119"/>
      <c r="M62" s="1120"/>
      <c r="N62" s="1120"/>
      <c r="O62" s="1120"/>
      <c r="P62" s="1121"/>
    </row>
    <row r="63" spans="1:16" ht="30" customHeight="1" x14ac:dyDescent="0.25">
      <c r="A63" s="915" t="s">
        <v>20</v>
      </c>
      <c r="B63" s="916"/>
      <c r="C63" s="151" t="s">
        <v>50</v>
      </c>
      <c r="D63" s="1131" t="str">
        <f>IF(('LISTE -  ELEVES'!J31)&lt;&gt;0,('LISTE -  ELEVES'!J31),"")</f>
        <v/>
      </c>
      <c r="E63" s="1132"/>
      <c r="F63" s="1133"/>
      <c r="G63" s="19" t="s">
        <v>51</v>
      </c>
      <c r="H63" s="1125"/>
      <c r="I63" s="1126"/>
      <c r="J63" s="1127"/>
      <c r="L63" s="1122"/>
      <c r="M63" s="1123"/>
      <c r="N63" s="1123"/>
      <c r="O63" s="1123"/>
      <c r="P63" s="1124"/>
    </row>
  </sheetData>
  <sheetProtection formatCells="0"/>
  <mergeCells count="77">
    <mergeCell ref="D7:F8"/>
    <mergeCell ref="H7:L8"/>
    <mergeCell ref="B10:D11"/>
    <mergeCell ref="F10:P11"/>
    <mergeCell ref="A1:P1"/>
    <mergeCell ref="A2:P2"/>
    <mergeCell ref="A4:A5"/>
    <mergeCell ref="D4:F5"/>
    <mergeCell ref="H4:L5"/>
    <mergeCell ref="N4:P5"/>
    <mergeCell ref="N6:P8"/>
    <mergeCell ref="N13:P16"/>
    <mergeCell ref="B17:D17"/>
    <mergeCell ref="F17:H17"/>
    <mergeCell ref="J17:L17"/>
    <mergeCell ref="N17:P17"/>
    <mergeCell ref="B13:D16"/>
    <mergeCell ref="F13:H16"/>
    <mergeCell ref="J13:L16"/>
    <mergeCell ref="A26:A27"/>
    <mergeCell ref="A30:A31"/>
    <mergeCell ref="A18:P18"/>
    <mergeCell ref="A19:P19"/>
    <mergeCell ref="B21:D21"/>
    <mergeCell ref="F21:H21"/>
    <mergeCell ref="N44:P44"/>
    <mergeCell ref="A45:A46"/>
    <mergeCell ref="J40:L40"/>
    <mergeCell ref="A41:A42"/>
    <mergeCell ref="F36:H36"/>
    <mergeCell ref="F37:G38"/>
    <mergeCell ref="J41:K42"/>
    <mergeCell ref="N45:O46"/>
    <mergeCell ref="L56:P56"/>
    <mergeCell ref="L61:P63"/>
    <mergeCell ref="L57:P59"/>
    <mergeCell ref="H59:J59"/>
    <mergeCell ref="H61:J61"/>
    <mergeCell ref="H63:J63"/>
    <mergeCell ref="A56:J56"/>
    <mergeCell ref="A61:B61"/>
    <mergeCell ref="A63:B63"/>
    <mergeCell ref="D57:J57"/>
    <mergeCell ref="D59:F59"/>
    <mergeCell ref="D61:F61"/>
    <mergeCell ref="D63:F63"/>
    <mergeCell ref="A57:B57"/>
    <mergeCell ref="A59:B59"/>
    <mergeCell ref="A53:E54"/>
    <mergeCell ref="F50:H50"/>
    <mergeCell ref="J50:L50"/>
    <mergeCell ref="N50:P50"/>
    <mergeCell ref="A48:P48"/>
    <mergeCell ref="F53:H53"/>
    <mergeCell ref="J53:L53"/>
    <mergeCell ref="N53:P53"/>
    <mergeCell ref="F54:G54"/>
    <mergeCell ref="J54:K54"/>
    <mergeCell ref="N54:O54"/>
    <mergeCell ref="F51:G51"/>
    <mergeCell ref="J51:K51"/>
    <mergeCell ref="N51:O51"/>
    <mergeCell ref="E33:P33"/>
    <mergeCell ref="E34:P34"/>
    <mergeCell ref="C23:D23"/>
    <mergeCell ref="C27:D27"/>
    <mergeCell ref="C31:D31"/>
    <mergeCell ref="B29:D29"/>
    <mergeCell ref="N29:P29"/>
    <mergeCell ref="B25:D25"/>
    <mergeCell ref="J25:L25"/>
    <mergeCell ref="B22:B23"/>
    <mergeCell ref="F22:G23"/>
    <mergeCell ref="B26:B27"/>
    <mergeCell ref="J26:K27"/>
    <mergeCell ref="B30:B31"/>
    <mergeCell ref="N30:O3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42"/>
  <sheetViews>
    <sheetView topLeftCell="A10" zoomScaleNormal="100" workbookViewId="0">
      <selection activeCell="B7" sqref="B7"/>
    </sheetView>
  </sheetViews>
  <sheetFormatPr baseColWidth="10" defaultColWidth="11.42578125" defaultRowHeight="15" x14ac:dyDescent="0.25"/>
  <cols>
    <col min="1" max="1" width="15.7109375" style="31" customWidth="1"/>
    <col min="2" max="2" width="18.7109375" style="31" customWidth="1"/>
    <col min="3" max="6" width="4.7109375" style="31" customWidth="1"/>
    <col min="7" max="8" width="15.7109375" style="31" customWidth="1"/>
    <col min="9" max="12" width="4.7109375" style="31" customWidth="1"/>
    <col min="13" max="14" width="15.7109375" style="31" customWidth="1"/>
    <col min="15" max="15" width="2.7109375" style="31" customWidth="1"/>
    <col min="16" max="16" width="11.42578125" style="31" customWidth="1"/>
    <col min="17" max="17" width="1.85546875" style="31" customWidth="1"/>
    <col min="18" max="16384" width="11.42578125" style="31"/>
  </cols>
  <sheetData>
    <row r="1" spans="1:22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</row>
    <row r="2" spans="1:22" x14ac:dyDescent="0.25">
      <c r="A2" s="735" t="s">
        <v>153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</row>
    <row r="3" spans="1:22" ht="8.1" customHeight="1" x14ac:dyDescent="0.25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</row>
    <row r="4" spans="1:22" ht="18" x14ac:dyDescent="0.25">
      <c r="A4" s="843" t="s">
        <v>191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</row>
    <row r="5" spans="1:22" ht="12" customHeight="1" x14ac:dyDescent="0.25">
      <c r="A5" s="766" t="s">
        <v>262</v>
      </c>
      <c r="C5" s="1199" t="str">
        <f>IF(('LISTE -  ELEVES'!C1)&lt;&gt;0,('LISTE -  ELEVES'!C1),"")</f>
        <v xml:space="preserve">Lycée </v>
      </c>
      <c r="D5" s="1199"/>
      <c r="E5" s="1199"/>
      <c r="F5" s="1199"/>
      <c r="G5" s="1199"/>
      <c r="H5" s="1199"/>
      <c r="I5" s="1199"/>
      <c r="J5" s="1199"/>
      <c r="K5" s="1199"/>
      <c r="L5" s="1199"/>
      <c r="M5" s="1199"/>
    </row>
    <row r="6" spans="1:22" ht="12" customHeight="1" x14ac:dyDescent="0.25">
      <c r="A6" s="987"/>
      <c r="B6" s="43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O6" s="832" t="s">
        <v>159</v>
      </c>
      <c r="P6" s="833"/>
    </row>
    <row r="7" spans="1:22" ht="20.100000000000001" customHeight="1" x14ac:dyDescent="0.25">
      <c r="A7" s="64"/>
      <c r="B7" s="251"/>
      <c r="C7" s="844" t="s">
        <v>66</v>
      </c>
      <c r="D7" s="845"/>
      <c r="E7" s="845"/>
      <c r="F7" s="845"/>
      <c r="G7" s="1193" t="str">
        <f>IF(('LISTE -  ELEVES'!C25)&lt;&gt;0,('LISTE -  ELEVES'!C25),"")</f>
        <v/>
      </c>
      <c r="H7" s="1194"/>
      <c r="I7" s="1194"/>
      <c r="J7" s="1194"/>
      <c r="K7" s="1194"/>
      <c r="L7" s="1194"/>
      <c r="M7" s="1195"/>
      <c r="O7" s="1191"/>
      <c r="P7" s="1192"/>
    </row>
    <row r="8" spans="1:22" ht="20.100000000000001" customHeight="1" x14ac:dyDescent="0.25">
      <c r="C8" s="845"/>
      <c r="D8" s="845"/>
      <c r="E8" s="845"/>
      <c r="F8" s="845"/>
      <c r="G8" s="1196"/>
      <c r="H8" s="1197"/>
      <c r="I8" s="1197"/>
      <c r="J8" s="1197"/>
      <c r="K8" s="1197"/>
      <c r="L8" s="1197"/>
      <c r="M8" s="1198"/>
      <c r="O8" s="835" t="str">
        <f>IF(('LISTE -  ELEVES'!F7)&lt;&gt;0,('LISTE -  ELEVES'!F7),"")</f>
        <v/>
      </c>
      <c r="P8" s="836"/>
    </row>
    <row r="9" spans="1:22" s="81" customFormat="1" ht="5.0999999999999996" customHeight="1" x14ac:dyDescent="0.2">
      <c r="A9" s="79"/>
      <c r="C9" s="105"/>
      <c r="D9" s="105"/>
      <c r="L9" s="79"/>
      <c r="M9" s="79"/>
    </row>
    <row r="10" spans="1:22" s="81" customFormat="1" ht="17.100000000000001" customHeight="1" x14ac:dyDescent="0.2">
      <c r="A10" s="1035" t="s">
        <v>163</v>
      </c>
      <c r="B10" s="847"/>
      <c r="C10" s="172" t="s">
        <v>173</v>
      </c>
      <c r="D10" s="1169"/>
      <c r="E10" s="1169"/>
      <c r="F10" s="1170"/>
      <c r="G10" s="1161" t="s">
        <v>176</v>
      </c>
      <c r="H10" s="1162"/>
      <c r="I10" s="172" t="s">
        <v>173</v>
      </c>
      <c r="J10" s="1171"/>
      <c r="K10" s="1171"/>
      <c r="L10" s="1172"/>
      <c r="M10" s="1161" t="s">
        <v>177</v>
      </c>
      <c r="N10" s="1162"/>
      <c r="O10" s="90"/>
      <c r="P10" s="1145" t="s">
        <v>189</v>
      </c>
      <c r="Q10" s="90"/>
      <c r="R10" s="90"/>
      <c r="S10" s="90"/>
      <c r="T10" s="90"/>
    </row>
    <row r="11" spans="1:22" s="81" customFormat="1" ht="17.100000000000001" customHeight="1" x14ac:dyDescent="0.2">
      <c r="A11" s="848"/>
      <c r="B11" s="849"/>
      <c r="C11" s="200" t="s">
        <v>174</v>
      </c>
      <c r="D11" s="200" t="s">
        <v>9</v>
      </c>
      <c r="E11" s="200" t="s">
        <v>10</v>
      </c>
      <c r="F11" s="200" t="s">
        <v>175</v>
      </c>
      <c r="G11" s="1163"/>
      <c r="H11" s="1164"/>
      <c r="I11" s="200" t="s">
        <v>174</v>
      </c>
      <c r="J11" s="200" t="s">
        <v>9</v>
      </c>
      <c r="K11" s="200" t="s">
        <v>10</v>
      </c>
      <c r="L11" s="200" t="s">
        <v>175</v>
      </c>
      <c r="M11" s="1165"/>
      <c r="N11" s="1166"/>
      <c r="O11" s="90"/>
      <c r="P11" s="1146"/>
      <c r="Q11" s="90"/>
      <c r="R11" s="90"/>
      <c r="S11" s="90"/>
      <c r="T11" s="90"/>
    </row>
    <row r="12" spans="1:22" s="81" customFormat="1" ht="18" customHeight="1" x14ac:dyDescent="0.2">
      <c r="A12" s="98" t="s">
        <v>164</v>
      </c>
      <c r="B12" s="98"/>
      <c r="C12" s="252"/>
      <c r="D12" s="252"/>
      <c r="E12" s="252"/>
      <c r="F12" s="252"/>
      <c r="G12" s="1147"/>
      <c r="H12" s="1148"/>
      <c r="I12" s="252"/>
      <c r="J12" s="252"/>
      <c r="K12" s="252"/>
      <c r="L12" s="252"/>
      <c r="M12" s="1155"/>
      <c r="N12" s="1156"/>
      <c r="O12" s="138"/>
      <c r="P12" s="138"/>
      <c r="Q12" s="90"/>
      <c r="R12" s="90"/>
      <c r="S12" s="90"/>
      <c r="T12" s="90"/>
      <c r="U12" s="90"/>
      <c r="V12" s="90"/>
    </row>
    <row r="13" spans="1:22" s="81" customFormat="1" ht="18" customHeight="1" x14ac:dyDescent="0.2">
      <c r="A13" s="98" t="s">
        <v>165</v>
      </c>
      <c r="B13" s="97"/>
      <c r="C13" s="252"/>
      <c r="D13" s="252"/>
      <c r="E13" s="252"/>
      <c r="F13" s="252"/>
      <c r="G13" s="1149"/>
      <c r="H13" s="1150"/>
      <c r="I13" s="252"/>
      <c r="J13" s="252"/>
      <c r="K13" s="252"/>
      <c r="L13" s="252"/>
      <c r="M13" s="1157"/>
      <c r="N13" s="1158"/>
      <c r="O13" s="138"/>
      <c r="P13" s="138"/>
      <c r="Q13" s="90"/>
      <c r="R13" s="90"/>
      <c r="S13" s="90"/>
      <c r="T13" s="90"/>
      <c r="U13" s="90"/>
      <c r="V13" s="90"/>
    </row>
    <row r="14" spans="1:22" s="81" customFormat="1" ht="18" customHeight="1" x14ac:dyDescent="0.25">
      <c r="A14" s="98" t="s">
        <v>166</v>
      </c>
      <c r="B14" s="98"/>
      <c r="C14" s="252"/>
      <c r="D14" s="252"/>
      <c r="E14" s="252"/>
      <c r="F14" s="252"/>
      <c r="G14" s="1151"/>
      <c r="H14" s="1152"/>
      <c r="I14" s="252"/>
      <c r="J14" s="252"/>
      <c r="K14" s="252"/>
      <c r="L14" s="252"/>
      <c r="M14" s="1159"/>
      <c r="N14" s="1160"/>
      <c r="O14" s="138"/>
      <c r="P14" s="140" t="s">
        <v>50</v>
      </c>
      <c r="Q14" s="90"/>
      <c r="R14" s="90"/>
      <c r="S14" s="90"/>
      <c r="T14" s="90"/>
      <c r="U14" s="90"/>
      <c r="V14" s="90"/>
    </row>
    <row r="15" spans="1:22" s="38" customFormat="1" ht="18" customHeight="1" x14ac:dyDescent="0.25">
      <c r="A15" s="98" t="s">
        <v>167</v>
      </c>
      <c r="B15" s="98"/>
      <c r="C15" s="252"/>
      <c r="D15" s="252"/>
      <c r="E15" s="252"/>
      <c r="F15" s="252"/>
      <c r="G15" s="114" t="s">
        <v>317</v>
      </c>
      <c r="H15" s="264"/>
      <c r="I15" s="252"/>
      <c r="J15" s="252"/>
      <c r="K15" s="252"/>
      <c r="L15" s="252"/>
      <c r="M15" s="114" t="s">
        <v>317</v>
      </c>
      <c r="N15" s="264"/>
      <c r="O15" s="130"/>
      <c r="P15" s="265" t="str">
        <f>IF((H15)&gt;0,SUM(H15,H22),"")</f>
        <v/>
      </c>
      <c r="Q15" s="93"/>
      <c r="R15" s="93"/>
      <c r="S15" s="93"/>
      <c r="T15" s="93"/>
      <c r="U15" s="93"/>
      <c r="V15" s="93"/>
    </row>
    <row r="16" spans="1:22" s="38" customFormat="1" ht="8.1" customHeight="1" x14ac:dyDescent="0.25">
      <c r="A16" s="89"/>
      <c r="B16" s="89"/>
      <c r="C16" s="129"/>
      <c r="D16" s="129"/>
      <c r="E16" s="129"/>
      <c r="F16" s="92"/>
      <c r="G16" s="92"/>
      <c r="H16" s="92"/>
      <c r="I16" s="91"/>
      <c r="J16" s="91"/>
      <c r="K16" s="129"/>
      <c r="L16" s="92"/>
      <c r="M16" s="91"/>
      <c r="N16" s="130"/>
      <c r="O16" s="130"/>
      <c r="P16" s="103"/>
      <c r="Q16" s="93"/>
      <c r="R16" s="93"/>
      <c r="S16" s="93"/>
      <c r="T16" s="93"/>
      <c r="U16" s="93"/>
      <c r="V16" s="93"/>
    </row>
    <row r="17" spans="1:22" s="38" customFormat="1" ht="17.100000000000001" customHeight="1" x14ac:dyDescent="0.25">
      <c r="A17" s="1035" t="s">
        <v>168</v>
      </c>
      <c r="B17" s="847"/>
      <c r="C17" s="172" t="s">
        <v>173</v>
      </c>
      <c r="D17" s="1171"/>
      <c r="E17" s="1171"/>
      <c r="F17" s="1172"/>
      <c r="G17" s="1167" t="s">
        <v>176</v>
      </c>
      <c r="H17" s="1168"/>
      <c r="I17" s="172" t="s">
        <v>173</v>
      </c>
      <c r="J17" s="1171"/>
      <c r="K17" s="1171"/>
      <c r="L17" s="1172"/>
      <c r="M17" s="1167" t="s">
        <v>177</v>
      </c>
      <c r="N17" s="1168"/>
      <c r="O17" s="130"/>
      <c r="P17" s="103"/>
      <c r="Q17" s="93"/>
      <c r="R17" s="93"/>
      <c r="S17" s="93"/>
      <c r="T17" s="93"/>
      <c r="U17" s="93"/>
      <c r="V17" s="93"/>
    </row>
    <row r="18" spans="1:22" s="38" customFormat="1" ht="17.100000000000001" customHeight="1" x14ac:dyDescent="0.25">
      <c r="A18" s="848"/>
      <c r="B18" s="849"/>
      <c r="C18" s="174" t="s">
        <v>174</v>
      </c>
      <c r="D18" s="174" t="s">
        <v>9</v>
      </c>
      <c r="E18" s="174" t="s">
        <v>10</v>
      </c>
      <c r="F18" s="174" t="s">
        <v>175</v>
      </c>
      <c r="G18" s="1168"/>
      <c r="H18" s="1168"/>
      <c r="I18" s="174" t="s">
        <v>174</v>
      </c>
      <c r="J18" s="174" t="s">
        <v>9</v>
      </c>
      <c r="K18" s="174" t="s">
        <v>10</v>
      </c>
      <c r="L18" s="174" t="s">
        <v>175</v>
      </c>
      <c r="M18" s="1168"/>
      <c r="N18" s="1168"/>
      <c r="O18" s="130"/>
      <c r="P18" s="140" t="s">
        <v>51</v>
      </c>
      <c r="Q18" s="93"/>
      <c r="R18" s="93"/>
      <c r="S18" s="93"/>
      <c r="T18" s="93"/>
      <c r="U18" s="93"/>
      <c r="V18" s="93"/>
    </row>
    <row r="19" spans="1:22" s="38" customFormat="1" ht="24.95" customHeight="1" x14ac:dyDescent="0.25">
      <c r="A19" s="1184" t="s">
        <v>169</v>
      </c>
      <c r="B19" s="1185"/>
      <c r="C19" s="252"/>
      <c r="D19" s="252"/>
      <c r="E19" s="252"/>
      <c r="F19" s="252"/>
      <c r="G19" s="1175"/>
      <c r="H19" s="1176"/>
      <c r="I19" s="252"/>
      <c r="J19" s="252"/>
      <c r="K19" s="252"/>
      <c r="L19" s="252"/>
      <c r="M19" s="1006"/>
      <c r="N19" s="1008"/>
      <c r="O19" s="130"/>
      <c r="P19" s="266" t="str">
        <f>IF((N15)&gt;0,SUM(N15,N22),"")</f>
        <v/>
      </c>
      <c r="Q19" s="93"/>
      <c r="R19" s="93"/>
      <c r="S19" s="93"/>
      <c r="T19" s="93"/>
      <c r="U19" s="93"/>
      <c r="V19" s="93"/>
    </row>
    <row r="20" spans="1:22" s="38" customFormat="1" ht="18" customHeight="1" x14ac:dyDescent="0.25">
      <c r="A20" s="98" t="s">
        <v>170</v>
      </c>
      <c r="B20" s="98"/>
      <c r="C20" s="252"/>
      <c r="D20" s="252"/>
      <c r="E20" s="252"/>
      <c r="F20" s="252"/>
      <c r="G20" s="1177"/>
      <c r="H20" s="1178"/>
      <c r="I20" s="252"/>
      <c r="J20" s="252"/>
      <c r="K20" s="252"/>
      <c r="L20" s="252"/>
      <c r="M20" s="1009"/>
      <c r="N20" s="1011"/>
      <c r="O20" s="130"/>
      <c r="P20" s="103"/>
      <c r="Q20" s="93"/>
      <c r="R20" s="93"/>
      <c r="S20" s="93"/>
      <c r="T20" s="93"/>
      <c r="U20" s="93"/>
      <c r="V20" s="93"/>
    </row>
    <row r="21" spans="1:22" s="38" customFormat="1" ht="20.100000000000001" customHeight="1" x14ac:dyDescent="0.25">
      <c r="A21" s="1184" t="s">
        <v>171</v>
      </c>
      <c r="B21" s="1185"/>
      <c r="C21" s="252"/>
      <c r="D21" s="252"/>
      <c r="E21" s="252"/>
      <c r="F21" s="252"/>
      <c r="G21" s="1179"/>
      <c r="H21" s="1180"/>
      <c r="I21" s="252"/>
      <c r="J21" s="252"/>
      <c r="K21" s="252"/>
      <c r="L21" s="252"/>
      <c r="M21" s="1012"/>
      <c r="N21" s="1014"/>
      <c r="O21" s="130"/>
      <c r="P21" s="262" t="s">
        <v>114</v>
      </c>
      <c r="Q21" s="93"/>
      <c r="R21" s="93"/>
      <c r="S21" s="93"/>
      <c r="T21" s="93"/>
      <c r="U21" s="93"/>
      <c r="V21" s="93"/>
    </row>
    <row r="22" spans="1:22" s="38" customFormat="1" ht="24.95" customHeight="1" x14ac:dyDescent="0.25">
      <c r="A22" s="1184" t="s">
        <v>172</v>
      </c>
      <c r="B22" s="1185"/>
      <c r="C22" s="252"/>
      <c r="D22" s="252"/>
      <c r="E22" s="252"/>
      <c r="F22" s="252"/>
      <c r="G22" s="114" t="s">
        <v>317</v>
      </c>
      <c r="H22" s="264"/>
      <c r="I22" s="252"/>
      <c r="J22" s="252"/>
      <c r="K22" s="252"/>
      <c r="L22" s="252"/>
      <c r="M22" s="114" t="s">
        <v>317</v>
      </c>
      <c r="N22" s="264"/>
      <c r="O22" s="130"/>
      <c r="P22" s="263" t="str">
        <f>IF((N15)&gt;0,SUM(P15,P19),"")</f>
        <v/>
      </c>
      <c r="Q22" s="93"/>
      <c r="R22" s="93"/>
      <c r="S22" s="93"/>
      <c r="T22" s="93"/>
      <c r="U22" s="93"/>
      <c r="V22" s="93"/>
    </row>
    <row r="23" spans="1:22" s="38" customFormat="1" ht="5.0999999999999996" customHeight="1" x14ac:dyDescent="0.25">
      <c r="A23" s="89"/>
      <c r="B23" s="82"/>
      <c r="C23" s="82"/>
      <c r="D23" s="82"/>
      <c r="E23" s="82"/>
      <c r="F23" s="86"/>
      <c r="G23" s="86"/>
      <c r="H23" s="86"/>
      <c r="I23" s="83"/>
      <c r="J23" s="83"/>
      <c r="K23" s="77"/>
      <c r="L23" s="37"/>
      <c r="M23" s="67"/>
    </row>
    <row r="24" spans="1:22" s="84" customFormat="1" ht="15" customHeight="1" x14ac:dyDescent="0.25">
      <c r="A24" s="1181" t="s">
        <v>180</v>
      </c>
      <c r="B24" s="1182"/>
      <c r="C24" s="1182"/>
      <c r="D24" s="1182"/>
      <c r="E24" s="1183"/>
      <c r="F24" s="1181" t="s">
        <v>187</v>
      </c>
      <c r="G24" s="1182"/>
      <c r="H24" s="1182"/>
      <c r="I24" s="1182"/>
      <c r="J24" s="1182"/>
      <c r="K24" s="1182"/>
      <c r="L24" s="1182"/>
      <c r="M24" s="1182"/>
      <c r="N24" s="1182"/>
      <c r="O24" s="1182"/>
      <c r="P24" s="1183"/>
    </row>
    <row r="25" spans="1:22" s="38" customFormat="1" ht="21.95" customHeight="1" x14ac:dyDescent="0.25">
      <c r="A25" s="1186" t="s">
        <v>263</v>
      </c>
      <c r="B25" s="1186"/>
      <c r="C25" s="1186"/>
      <c r="D25" s="1186"/>
      <c r="E25" s="1186"/>
      <c r="F25" s="1173" t="s">
        <v>264</v>
      </c>
      <c r="G25" s="1173"/>
      <c r="H25" s="1173"/>
      <c r="I25" s="1173"/>
      <c r="J25" s="1173"/>
      <c r="K25" s="1173"/>
      <c r="L25" s="1173"/>
      <c r="M25" s="1187" t="s">
        <v>265</v>
      </c>
      <c r="N25" s="1188"/>
      <c r="O25" s="1188"/>
      <c r="P25" s="1189"/>
    </row>
    <row r="26" spans="1:22" s="38" customFormat="1" ht="21.95" customHeight="1" x14ac:dyDescent="0.25">
      <c r="A26" s="1153" t="s">
        <v>182</v>
      </c>
      <c r="B26" s="1153"/>
      <c r="C26" s="1153"/>
      <c r="D26" s="1153"/>
      <c r="E26" s="1153"/>
      <c r="F26" s="1153" t="s">
        <v>266</v>
      </c>
      <c r="G26" s="1154"/>
      <c r="H26" s="1154"/>
      <c r="I26" s="1154"/>
      <c r="J26" s="1154"/>
      <c r="K26" s="1154"/>
      <c r="L26" s="1154"/>
      <c r="M26" s="1153" t="s">
        <v>267</v>
      </c>
      <c r="N26" s="1154"/>
      <c r="O26" s="1154"/>
      <c r="P26" s="1154"/>
    </row>
    <row r="27" spans="1:22" s="38" customFormat="1" ht="15" customHeight="1" x14ac:dyDescent="0.25">
      <c r="A27" s="1153" t="s">
        <v>147</v>
      </c>
      <c r="B27" s="1153"/>
      <c r="C27" s="1153"/>
      <c r="D27" s="1153"/>
      <c r="E27" s="1153"/>
      <c r="F27" s="1153" t="s">
        <v>268</v>
      </c>
      <c r="G27" s="1154"/>
      <c r="H27" s="1154"/>
      <c r="I27" s="1154"/>
      <c r="J27" s="1154"/>
      <c r="K27" s="1154"/>
      <c r="L27" s="1154"/>
      <c r="M27" s="1153" t="s">
        <v>269</v>
      </c>
      <c r="N27" s="1154"/>
      <c r="O27" s="1154"/>
      <c r="P27" s="1154"/>
    </row>
    <row r="28" spans="1:22" s="38" customFormat="1" ht="21.95" customHeight="1" x14ac:dyDescent="0.25">
      <c r="A28" s="1153" t="s">
        <v>183</v>
      </c>
      <c r="B28" s="1153"/>
      <c r="C28" s="1153"/>
      <c r="D28" s="1153"/>
      <c r="E28" s="1153"/>
      <c r="F28" s="1153" t="s">
        <v>270</v>
      </c>
      <c r="G28" s="1154"/>
      <c r="H28" s="1154"/>
      <c r="I28" s="1154"/>
      <c r="J28" s="1154"/>
      <c r="K28" s="1154"/>
      <c r="L28" s="1154"/>
      <c r="M28" s="1153" t="s">
        <v>271</v>
      </c>
      <c r="N28" s="1154"/>
      <c r="O28" s="1154"/>
      <c r="P28" s="1154"/>
    </row>
    <row r="29" spans="1:22" s="38" customFormat="1" ht="21.95" customHeight="1" x14ac:dyDescent="0.25">
      <c r="A29" s="1153" t="s">
        <v>184</v>
      </c>
      <c r="B29" s="1153"/>
      <c r="C29" s="1153"/>
      <c r="D29" s="1153"/>
      <c r="E29" s="1153"/>
      <c r="F29" s="1173" t="s">
        <v>272</v>
      </c>
      <c r="G29" s="1173"/>
      <c r="H29" s="1173"/>
      <c r="I29" s="1173"/>
      <c r="J29" s="1173"/>
      <c r="K29" s="1173"/>
      <c r="L29" s="1173"/>
      <c r="M29" s="1153" t="s">
        <v>273</v>
      </c>
      <c r="N29" s="1154"/>
      <c r="O29" s="1154"/>
      <c r="P29" s="1154"/>
    </row>
    <row r="30" spans="1:22" s="38" customFormat="1" ht="15" customHeight="1" x14ac:dyDescent="0.25">
      <c r="A30" s="1153" t="s">
        <v>185</v>
      </c>
      <c r="B30" s="1153"/>
      <c r="C30" s="1153"/>
      <c r="D30" s="1153"/>
      <c r="E30" s="1153"/>
      <c r="F30" s="1174" t="s">
        <v>113</v>
      </c>
      <c r="G30" s="1154"/>
      <c r="H30" s="1154"/>
      <c r="I30" s="1154"/>
      <c r="J30" s="1154"/>
      <c r="K30" s="1154"/>
      <c r="L30" s="1154"/>
      <c r="M30" s="1153" t="s">
        <v>274</v>
      </c>
      <c r="N30" s="1154"/>
      <c r="O30" s="1154"/>
      <c r="P30" s="1154"/>
    </row>
    <row r="31" spans="1:22" s="38" customFormat="1" ht="15" customHeight="1" x14ac:dyDescent="0.25">
      <c r="A31" s="1153" t="s">
        <v>148</v>
      </c>
      <c r="B31" s="1153"/>
      <c r="C31" s="1153"/>
      <c r="D31" s="1153"/>
      <c r="E31" s="1153"/>
      <c r="F31" s="1174" t="s">
        <v>186</v>
      </c>
      <c r="G31" s="1154"/>
      <c r="H31" s="1154"/>
      <c r="I31" s="1154"/>
      <c r="J31" s="1154"/>
      <c r="K31" s="1154"/>
      <c r="L31" s="1154"/>
      <c r="M31" s="1153" t="s">
        <v>275</v>
      </c>
      <c r="N31" s="1154"/>
      <c r="O31" s="1154"/>
      <c r="P31" s="1154"/>
    </row>
    <row r="32" spans="1:22" s="38" customFormat="1" ht="21.95" customHeight="1" x14ac:dyDescent="0.25">
      <c r="A32" s="1190" t="s">
        <v>276</v>
      </c>
      <c r="B32" s="1190"/>
      <c r="C32" s="1190"/>
      <c r="D32" s="1190"/>
      <c r="E32" s="1190"/>
      <c r="F32" s="1153" t="s">
        <v>277</v>
      </c>
      <c r="G32" s="1154"/>
      <c r="H32" s="1154"/>
      <c r="I32" s="1154"/>
      <c r="J32" s="1154"/>
      <c r="K32" s="1154"/>
      <c r="L32" s="1154"/>
      <c r="M32" s="1153" t="s">
        <v>278</v>
      </c>
      <c r="N32" s="1154"/>
      <c r="O32" s="1154"/>
      <c r="P32" s="1154"/>
    </row>
    <row r="33" spans="1:16" s="38" customFormat="1" ht="15" customHeight="1" x14ac:dyDescent="0.25">
      <c r="A33" s="1153" t="s">
        <v>129</v>
      </c>
      <c r="B33" s="1153"/>
      <c r="C33" s="1153"/>
      <c r="D33" s="1153"/>
      <c r="E33" s="1153"/>
      <c r="F33" s="1153" t="s">
        <v>279</v>
      </c>
      <c r="G33" s="1154"/>
      <c r="H33" s="1154"/>
      <c r="I33" s="1154"/>
      <c r="J33" s="1154"/>
      <c r="K33" s="1154"/>
      <c r="L33" s="1154"/>
      <c r="M33" s="1153" t="s">
        <v>280</v>
      </c>
      <c r="N33" s="1154"/>
      <c r="O33" s="1154"/>
      <c r="P33" s="1154"/>
    </row>
    <row r="34" spans="1:16" s="38" customFormat="1" ht="24.95" customHeight="1" x14ac:dyDescent="0.25">
      <c r="A34" s="1153" t="s">
        <v>181</v>
      </c>
      <c r="B34" s="1153"/>
      <c r="C34" s="1153"/>
      <c r="D34" s="1153"/>
      <c r="E34" s="1153"/>
      <c r="F34" s="1153" t="s">
        <v>281</v>
      </c>
      <c r="G34" s="1154"/>
      <c r="H34" s="1154"/>
      <c r="I34" s="1154"/>
      <c r="J34" s="1154"/>
      <c r="K34" s="1154"/>
      <c r="L34" s="1154"/>
      <c r="M34" s="1153" t="s">
        <v>282</v>
      </c>
      <c r="N34" s="1154"/>
      <c r="O34" s="1154"/>
      <c r="P34" s="1154"/>
    </row>
    <row r="35" spans="1:16" s="38" customFormat="1" ht="21.95" customHeight="1" x14ac:dyDescent="0.25">
      <c r="A35" s="102" t="s">
        <v>188</v>
      </c>
      <c r="B35" s="101"/>
      <c r="C35" s="139"/>
      <c r="D35" s="66"/>
      <c r="E35" s="66" t="s">
        <v>109</v>
      </c>
      <c r="F35" s="66"/>
      <c r="G35" s="66"/>
      <c r="H35" s="66"/>
      <c r="I35" s="66"/>
      <c r="J35" s="66"/>
      <c r="K35" s="66"/>
      <c r="L35" s="66"/>
      <c r="M35" s="1153" t="s">
        <v>283</v>
      </c>
      <c r="N35" s="1154"/>
      <c r="O35" s="1154"/>
      <c r="P35" s="1154"/>
    </row>
    <row r="36" spans="1:16" s="38" customFormat="1" ht="21.95" customHeight="1" x14ac:dyDescent="0.25">
      <c r="A36" s="67"/>
      <c r="B36" s="6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1153" t="s">
        <v>284</v>
      </c>
      <c r="N36" s="1154"/>
      <c r="O36" s="1154"/>
      <c r="P36" s="1154"/>
    </row>
    <row r="37" spans="1:16" s="38" customFormat="1" ht="17.100000000000001" customHeight="1" x14ac:dyDescent="0.25">
      <c r="F37" s="99"/>
      <c r="G37" s="99"/>
      <c r="H37" s="99"/>
      <c r="M37" s="100"/>
    </row>
    <row r="38" spans="1:16" s="38" customFormat="1" ht="17.100000000000001" customHeight="1" x14ac:dyDescent="0.25">
      <c r="A38" s="85"/>
      <c r="C38" s="80"/>
      <c r="D38" s="80"/>
      <c r="K38" s="87"/>
      <c r="L38" s="87"/>
      <c r="M38" s="87"/>
    </row>
    <row r="39" spans="1:16" s="38" customFormat="1" ht="17.100000000000001" customHeight="1" x14ac:dyDescent="0.3">
      <c r="C39" s="80"/>
      <c r="D39" s="80"/>
      <c r="E39" s="78"/>
      <c r="K39" s="87"/>
      <c r="L39" s="87"/>
      <c r="M39" s="87"/>
    </row>
    <row r="40" spans="1:16" s="38" customFormat="1" ht="17.100000000000001" customHeight="1" x14ac:dyDescent="0.25">
      <c r="C40" s="80"/>
      <c r="D40" s="80"/>
      <c r="K40" s="87"/>
      <c r="L40" s="87"/>
      <c r="M40" s="87"/>
    </row>
    <row r="41" spans="1:16" ht="17.100000000000001" customHeight="1" x14ac:dyDescent="0.25"/>
    <row r="42" spans="1:16" ht="17.100000000000001" customHeight="1" x14ac:dyDescent="0.25"/>
  </sheetData>
  <sheetProtection formatCells="0"/>
  <mergeCells count="62">
    <mergeCell ref="A2:P2"/>
    <mergeCell ref="A1:P1"/>
    <mergeCell ref="C7:F8"/>
    <mergeCell ref="A5:A6"/>
    <mergeCell ref="A3:M3"/>
    <mergeCell ref="O6:P7"/>
    <mergeCell ref="G7:M8"/>
    <mergeCell ref="O8:P8"/>
    <mergeCell ref="A4:P4"/>
    <mergeCell ref="C5:M6"/>
    <mergeCell ref="A30:E30"/>
    <mergeCell ref="A31:E31"/>
    <mergeCell ref="A33:E33"/>
    <mergeCell ref="A34:E34"/>
    <mergeCell ref="A32:E32"/>
    <mergeCell ref="A28:E28"/>
    <mergeCell ref="A29:E29"/>
    <mergeCell ref="F27:L27"/>
    <mergeCell ref="F28:L28"/>
    <mergeCell ref="G19:H21"/>
    <mergeCell ref="F24:P24"/>
    <mergeCell ref="A26:E26"/>
    <mergeCell ref="M26:P26"/>
    <mergeCell ref="A19:B19"/>
    <mergeCell ref="A21:B21"/>
    <mergeCell ref="A22:B22"/>
    <mergeCell ref="A25:E25"/>
    <mergeCell ref="A24:E24"/>
    <mergeCell ref="M25:P25"/>
    <mergeCell ref="F25:L25"/>
    <mergeCell ref="F26:L26"/>
    <mergeCell ref="M35:P35"/>
    <mergeCell ref="M36:P36"/>
    <mergeCell ref="F29:L29"/>
    <mergeCell ref="F34:L34"/>
    <mergeCell ref="F30:L30"/>
    <mergeCell ref="F31:L31"/>
    <mergeCell ref="F32:L32"/>
    <mergeCell ref="F33:L33"/>
    <mergeCell ref="M32:P32"/>
    <mergeCell ref="M33:P33"/>
    <mergeCell ref="M28:P28"/>
    <mergeCell ref="M29:P29"/>
    <mergeCell ref="M30:P30"/>
    <mergeCell ref="M31:P31"/>
    <mergeCell ref="M34:P34"/>
    <mergeCell ref="P10:P11"/>
    <mergeCell ref="G12:H14"/>
    <mergeCell ref="A10:B11"/>
    <mergeCell ref="M27:P27"/>
    <mergeCell ref="A27:E27"/>
    <mergeCell ref="M12:N14"/>
    <mergeCell ref="M19:N21"/>
    <mergeCell ref="A17:B18"/>
    <mergeCell ref="G10:H11"/>
    <mergeCell ref="M10:N11"/>
    <mergeCell ref="G17:H18"/>
    <mergeCell ref="M17:N18"/>
    <mergeCell ref="D10:F10"/>
    <mergeCell ref="J10:L10"/>
    <mergeCell ref="J17:L17"/>
    <mergeCell ref="D17:F17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showGridLines="0" workbookViewId="0">
      <selection activeCell="B2" sqref="B2:D2"/>
    </sheetView>
  </sheetViews>
  <sheetFormatPr baseColWidth="10" defaultRowHeight="12.75" x14ac:dyDescent="0.2"/>
  <cols>
    <col min="1" max="1" width="35.7109375" style="409" customWidth="1"/>
    <col min="2" max="2" width="18.7109375" style="409" customWidth="1"/>
    <col min="3" max="3" width="2.7109375" style="409" customWidth="1"/>
    <col min="4" max="4" width="42.7109375" style="410" customWidth="1"/>
    <col min="5" max="249" width="11.42578125" style="389"/>
    <col min="250" max="250" width="1.7109375" style="389" customWidth="1"/>
    <col min="251" max="252" width="11.42578125" style="389"/>
    <col min="253" max="253" width="6.7109375" style="389" customWidth="1"/>
    <col min="254" max="254" width="11.42578125" style="389"/>
    <col min="255" max="255" width="8.7109375" style="389" customWidth="1"/>
    <col min="256" max="256" width="11.42578125" style="389"/>
    <col min="257" max="257" width="1.5703125" style="389" customWidth="1"/>
    <col min="258" max="505" width="11.42578125" style="389"/>
    <col min="506" max="506" width="1.7109375" style="389" customWidth="1"/>
    <col min="507" max="508" width="11.42578125" style="389"/>
    <col min="509" max="509" width="6.7109375" style="389" customWidth="1"/>
    <col min="510" max="510" width="11.42578125" style="389"/>
    <col min="511" max="511" width="8.7109375" style="389" customWidth="1"/>
    <col min="512" max="512" width="11.42578125" style="389"/>
    <col min="513" max="513" width="1.5703125" style="389" customWidth="1"/>
    <col min="514" max="761" width="11.42578125" style="389"/>
    <col min="762" max="762" width="1.7109375" style="389" customWidth="1"/>
    <col min="763" max="764" width="11.42578125" style="389"/>
    <col min="765" max="765" width="6.7109375" style="389" customWidth="1"/>
    <col min="766" max="766" width="11.42578125" style="389"/>
    <col min="767" max="767" width="8.7109375" style="389" customWidth="1"/>
    <col min="768" max="768" width="11.42578125" style="389"/>
    <col min="769" max="769" width="1.5703125" style="389" customWidth="1"/>
    <col min="770" max="1017" width="11.42578125" style="389"/>
    <col min="1018" max="1018" width="1.7109375" style="389" customWidth="1"/>
    <col min="1019" max="1020" width="11.42578125" style="389"/>
    <col min="1021" max="1021" width="6.7109375" style="389" customWidth="1"/>
    <col min="1022" max="1022" width="11.42578125" style="389"/>
    <col min="1023" max="1023" width="8.7109375" style="389" customWidth="1"/>
    <col min="1024" max="1024" width="11.42578125" style="389"/>
    <col min="1025" max="1025" width="1.5703125" style="389" customWidth="1"/>
    <col min="1026" max="1273" width="11.42578125" style="389"/>
    <col min="1274" max="1274" width="1.7109375" style="389" customWidth="1"/>
    <col min="1275" max="1276" width="11.42578125" style="389"/>
    <col min="1277" max="1277" width="6.7109375" style="389" customWidth="1"/>
    <col min="1278" max="1278" width="11.42578125" style="389"/>
    <col min="1279" max="1279" width="8.7109375" style="389" customWidth="1"/>
    <col min="1280" max="1280" width="11.42578125" style="389"/>
    <col min="1281" max="1281" width="1.5703125" style="389" customWidth="1"/>
    <col min="1282" max="1529" width="11.42578125" style="389"/>
    <col min="1530" max="1530" width="1.7109375" style="389" customWidth="1"/>
    <col min="1531" max="1532" width="11.42578125" style="389"/>
    <col min="1533" max="1533" width="6.7109375" style="389" customWidth="1"/>
    <col min="1534" max="1534" width="11.42578125" style="389"/>
    <col min="1535" max="1535" width="8.7109375" style="389" customWidth="1"/>
    <col min="1536" max="1536" width="11.42578125" style="389"/>
    <col min="1537" max="1537" width="1.5703125" style="389" customWidth="1"/>
    <col min="1538" max="1785" width="11.42578125" style="389"/>
    <col min="1786" max="1786" width="1.7109375" style="389" customWidth="1"/>
    <col min="1787" max="1788" width="11.42578125" style="389"/>
    <col min="1789" max="1789" width="6.7109375" style="389" customWidth="1"/>
    <col min="1790" max="1790" width="11.42578125" style="389"/>
    <col min="1791" max="1791" width="8.7109375" style="389" customWidth="1"/>
    <col min="1792" max="1792" width="11.42578125" style="389"/>
    <col min="1793" max="1793" width="1.5703125" style="389" customWidth="1"/>
    <col min="1794" max="2041" width="11.42578125" style="389"/>
    <col min="2042" max="2042" width="1.7109375" style="389" customWidth="1"/>
    <col min="2043" max="2044" width="11.42578125" style="389"/>
    <col min="2045" max="2045" width="6.7109375" style="389" customWidth="1"/>
    <col min="2046" max="2046" width="11.42578125" style="389"/>
    <col min="2047" max="2047" width="8.7109375" style="389" customWidth="1"/>
    <col min="2048" max="2048" width="11.42578125" style="389"/>
    <col min="2049" max="2049" width="1.5703125" style="389" customWidth="1"/>
    <col min="2050" max="2297" width="11.42578125" style="389"/>
    <col min="2298" max="2298" width="1.7109375" style="389" customWidth="1"/>
    <col min="2299" max="2300" width="11.42578125" style="389"/>
    <col min="2301" max="2301" width="6.7109375" style="389" customWidth="1"/>
    <col min="2302" max="2302" width="11.42578125" style="389"/>
    <col min="2303" max="2303" width="8.7109375" style="389" customWidth="1"/>
    <col min="2304" max="2304" width="11.42578125" style="389"/>
    <col min="2305" max="2305" width="1.5703125" style="389" customWidth="1"/>
    <col min="2306" max="2553" width="11.42578125" style="389"/>
    <col min="2554" max="2554" width="1.7109375" style="389" customWidth="1"/>
    <col min="2555" max="2556" width="11.42578125" style="389"/>
    <col min="2557" max="2557" width="6.7109375" style="389" customWidth="1"/>
    <col min="2558" max="2558" width="11.42578125" style="389"/>
    <col min="2559" max="2559" width="8.7109375" style="389" customWidth="1"/>
    <col min="2560" max="2560" width="11.42578125" style="389"/>
    <col min="2561" max="2561" width="1.5703125" style="389" customWidth="1"/>
    <col min="2562" max="2809" width="11.42578125" style="389"/>
    <col min="2810" max="2810" width="1.7109375" style="389" customWidth="1"/>
    <col min="2811" max="2812" width="11.42578125" style="389"/>
    <col min="2813" max="2813" width="6.7109375" style="389" customWidth="1"/>
    <col min="2814" max="2814" width="11.42578125" style="389"/>
    <col min="2815" max="2815" width="8.7109375" style="389" customWidth="1"/>
    <col min="2816" max="2816" width="11.42578125" style="389"/>
    <col min="2817" max="2817" width="1.5703125" style="389" customWidth="1"/>
    <col min="2818" max="3065" width="11.42578125" style="389"/>
    <col min="3066" max="3066" width="1.7109375" style="389" customWidth="1"/>
    <col min="3067" max="3068" width="11.42578125" style="389"/>
    <col min="3069" max="3069" width="6.7109375" style="389" customWidth="1"/>
    <col min="3070" max="3070" width="11.42578125" style="389"/>
    <col min="3071" max="3071" width="8.7109375" style="389" customWidth="1"/>
    <col min="3072" max="3072" width="11.42578125" style="389"/>
    <col min="3073" max="3073" width="1.5703125" style="389" customWidth="1"/>
    <col min="3074" max="3321" width="11.42578125" style="389"/>
    <col min="3322" max="3322" width="1.7109375" style="389" customWidth="1"/>
    <col min="3323" max="3324" width="11.42578125" style="389"/>
    <col min="3325" max="3325" width="6.7109375" style="389" customWidth="1"/>
    <col min="3326" max="3326" width="11.42578125" style="389"/>
    <col min="3327" max="3327" width="8.7109375" style="389" customWidth="1"/>
    <col min="3328" max="3328" width="11.42578125" style="389"/>
    <col min="3329" max="3329" width="1.5703125" style="389" customWidth="1"/>
    <col min="3330" max="3577" width="11.42578125" style="389"/>
    <col min="3578" max="3578" width="1.7109375" style="389" customWidth="1"/>
    <col min="3579" max="3580" width="11.42578125" style="389"/>
    <col min="3581" max="3581" width="6.7109375" style="389" customWidth="1"/>
    <col min="3582" max="3582" width="11.42578125" style="389"/>
    <col min="3583" max="3583" width="8.7109375" style="389" customWidth="1"/>
    <col min="3584" max="3584" width="11.42578125" style="389"/>
    <col min="3585" max="3585" width="1.5703125" style="389" customWidth="1"/>
    <col min="3586" max="3833" width="11.42578125" style="389"/>
    <col min="3834" max="3834" width="1.7109375" style="389" customWidth="1"/>
    <col min="3835" max="3836" width="11.42578125" style="389"/>
    <col min="3837" max="3837" width="6.7109375" style="389" customWidth="1"/>
    <col min="3838" max="3838" width="11.42578125" style="389"/>
    <col min="3839" max="3839" width="8.7109375" style="389" customWidth="1"/>
    <col min="3840" max="3840" width="11.42578125" style="389"/>
    <col min="3841" max="3841" width="1.5703125" style="389" customWidth="1"/>
    <col min="3842" max="4089" width="11.42578125" style="389"/>
    <col min="4090" max="4090" width="1.7109375" style="389" customWidth="1"/>
    <col min="4091" max="4092" width="11.42578125" style="389"/>
    <col min="4093" max="4093" width="6.7109375" style="389" customWidth="1"/>
    <col min="4094" max="4094" width="11.42578125" style="389"/>
    <col min="4095" max="4095" width="8.7109375" style="389" customWidth="1"/>
    <col min="4096" max="4096" width="11.42578125" style="389"/>
    <col min="4097" max="4097" width="1.5703125" style="389" customWidth="1"/>
    <col min="4098" max="4345" width="11.42578125" style="389"/>
    <col min="4346" max="4346" width="1.7109375" style="389" customWidth="1"/>
    <col min="4347" max="4348" width="11.42578125" style="389"/>
    <col min="4349" max="4349" width="6.7109375" style="389" customWidth="1"/>
    <col min="4350" max="4350" width="11.42578125" style="389"/>
    <col min="4351" max="4351" width="8.7109375" style="389" customWidth="1"/>
    <col min="4352" max="4352" width="11.42578125" style="389"/>
    <col min="4353" max="4353" width="1.5703125" style="389" customWidth="1"/>
    <col min="4354" max="4601" width="11.42578125" style="389"/>
    <col min="4602" max="4602" width="1.7109375" style="389" customWidth="1"/>
    <col min="4603" max="4604" width="11.42578125" style="389"/>
    <col min="4605" max="4605" width="6.7109375" style="389" customWidth="1"/>
    <col min="4606" max="4606" width="11.42578125" style="389"/>
    <col min="4607" max="4607" width="8.7109375" style="389" customWidth="1"/>
    <col min="4608" max="4608" width="11.42578125" style="389"/>
    <col min="4609" max="4609" width="1.5703125" style="389" customWidth="1"/>
    <col min="4610" max="4857" width="11.42578125" style="389"/>
    <col min="4858" max="4858" width="1.7109375" style="389" customWidth="1"/>
    <col min="4859" max="4860" width="11.42578125" style="389"/>
    <col min="4861" max="4861" width="6.7109375" style="389" customWidth="1"/>
    <col min="4862" max="4862" width="11.42578125" style="389"/>
    <col min="4863" max="4863" width="8.7109375" style="389" customWidth="1"/>
    <col min="4864" max="4864" width="11.42578125" style="389"/>
    <col min="4865" max="4865" width="1.5703125" style="389" customWidth="1"/>
    <col min="4866" max="5113" width="11.42578125" style="389"/>
    <col min="5114" max="5114" width="1.7109375" style="389" customWidth="1"/>
    <col min="5115" max="5116" width="11.42578125" style="389"/>
    <col min="5117" max="5117" width="6.7109375" style="389" customWidth="1"/>
    <col min="5118" max="5118" width="11.42578125" style="389"/>
    <col min="5119" max="5119" width="8.7109375" style="389" customWidth="1"/>
    <col min="5120" max="5120" width="11.42578125" style="389"/>
    <col min="5121" max="5121" width="1.5703125" style="389" customWidth="1"/>
    <col min="5122" max="5369" width="11.42578125" style="389"/>
    <col min="5370" max="5370" width="1.7109375" style="389" customWidth="1"/>
    <col min="5371" max="5372" width="11.42578125" style="389"/>
    <col min="5373" max="5373" width="6.7109375" style="389" customWidth="1"/>
    <col min="5374" max="5374" width="11.42578125" style="389"/>
    <col min="5375" max="5375" width="8.7109375" style="389" customWidth="1"/>
    <col min="5376" max="5376" width="11.42578125" style="389"/>
    <col min="5377" max="5377" width="1.5703125" style="389" customWidth="1"/>
    <col min="5378" max="5625" width="11.42578125" style="389"/>
    <col min="5626" max="5626" width="1.7109375" style="389" customWidth="1"/>
    <col min="5627" max="5628" width="11.42578125" style="389"/>
    <col min="5629" max="5629" width="6.7109375" style="389" customWidth="1"/>
    <col min="5630" max="5630" width="11.42578125" style="389"/>
    <col min="5631" max="5631" width="8.7109375" style="389" customWidth="1"/>
    <col min="5632" max="5632" width="11.42578125" style="389"/>
    <col min="5633" max="5633" width="1.5703125" style="389" customWidth="1"/>
    <col min="5634" max="5881" width="11.42578125" style="389"/>
    <col min="5882" max="5882" width="1.7109375" style="389" customWidth="1"/>
    <col min="5883" max="5884" width="11.42578125" style="389"/>
    <col min="5885" max="5885" width="6.7109375" style="389" customWidth="1"/>
    <col min="5886" max="5886" width="11.42578125" style="389"/>
    <col min="5887" max="5887" width="8.7109375" style="389" customWidth="1"/>
    <col min="5888" max="5888" width="11.42578125" style="389"/>
    <col min="5889" max="5889" width="1.5703125" style="389" customWidth="1"/>
    <col min="5890" max="6137" width="11.42578125" style="389"/>
    <col min="6138" max="6138" width="1.7109375" style="389" customWidth="1"/>
    <col min="6139" max="6140" width="11.42578125" style="389"/>
    <col min="6141" max="6141" width="6.7109375" style="389" customWidth="1"/>
    <col min="6142" max="6142" width="11.42578125" style="389"/>
    <col min="6143" max="6143" width="8.7109375" style="389" customWidth="1"/>
    <col min="6144" max="6144" width="11.42578125" style="389"/>
    <col min="6145" max="6145" width="1.5703125" style="389" customWidth="1"/>
    <col min="6146" max="6393" width="11.42578125" style="389"/>
    <col min="6394" max="6394" width="1.7109375" style="389" customWidth="1"/>
    <col min="6395" max="6396" width="11.42578125" style="389"/>
    <col min="6397" max="6397" width="6.7109375" style="389" customWidth="1"/>
    <col min="6398" max="6398" width="11.42578125" style="389"/>
    <col min="6399" max="6399" width="8.7109375" style="389" customWidth="1"/>
    <col min="6400" max="6400" width="11.42578125" style="389"/>
    <col min="6401" max="6401" width="1.5703125" style="389" customWidth="1"/>
    <col min="6402" max="6649" width="11.42578125" style="389"/>
    <col min="6650" max="6650" width="1.7109375" style="389" customWidth="1"/>
    <col min="6651" max="6652" width="11.42578125" style="389"/>
    <col min="6653" max="6653" width="6.7109375" style="389" customWidth="1"/>
    <col min="6654" max="6654" width="11.42578125" style="389"/>
    <col min="6655" max="6655" width="8.7109375" style="389" customWidth="1"/>
    <col min="6656" max="6656" width="11.42578125" style="389"/>
    <col min="6657" max="6657" width="1.5703125" style="389" customWidth="1"/>
    <col min="6658" max="6905" width="11.42578125" style="389"/>
    <col min="6906" max="6906" width="1.7109375" style="389" customWidth="1"/>
    <col min="6907" max="6908" width="11.42578125" style="389"/>
    <col min="6909" max="6909" width="6.7109375" style="389" customWidth="1"/>
    <col min="6910" max="6910" width="11.42578125" style="389"/>
    <col min="6911" max="6911" width="8.7109375" style="389" customWidth="1"/>
    <col min="6912" max="6912" width="11.42578125" style="389"/>
    <col min="6913" max="6913" width="1.5703125" style="389" customWidth="1"/>
    <col min="6914" max="7161" width="11.42578125" style="389"/>
    <col min="7162" max="7162" width="1.7109375" style="389" customWidth="1"/>
    <col min="7163" max="7164" width="11.42578125" style="389"/>
    <col min="7165" max="7165" width="6.7109375" style="389" customWidth="1"/>
    <col min="7166" max="7166" width="11.42578125" style="389"/>
    <col min="7167" max="7167" width="8.7109375" style="389" customWidth="1"/>
    <col min="7168" max="7168" width="11.42578125" style="389"/>
    <col min="7169" max="7169" width="1.5703125" style="389" customWidth="1"/>
    <col min="7170" max="7417" width="11.42578125" style="389"/>
    <col min="7418" max="7418" width="1.7109375" style="389" customWidth="1"/>
    <col min="7419" max="7420" width="11.42578125" style="389"/>
    <col min="7421" max="7421" width="6.7109375" style="389" customWidth="1"/>
    <col min="7422" max="7422" width="11.42578125" style="389"/>
    <col min="7423" max="7423" width="8.7109375" style="389" customWidth="1"/>
    <col min="7424" max="7424" width="11.42578125" style="389"/>
    <col min="7425" max="7425" width="1.5703125" style="389" customWidth="1"/>
    <col min="7426" max="7673" width="11.42578125" style="389"/>
    <col min="7674" max="7674" width="1.7109375" style="389" customWidth="1"/>
    <col min="7675" max="7676" width="11.42578125" style="389"/>
    <col min="7677" max="7677" width="6.7109375" style="389" customWidth="1"/>
    <col min="7678" max="7678" width="11.42578125" style="389"/>
    <col min="7679" max="7679" width="8.7109375" style="389" customWidth="1"/>
    <col min="7680" max="7680" width="11.42578125" style="389"/>
    <col min="7681" max="7681" width="1.5703125" style="389" customWidth="1"/>
    <col min="7682" max="7929" width="11.42578125" style="389"/>
    <col min="7930" max="7930" width="1.7109375" style="389" customWidth="1"/>
    <col min="7931" max="7932" width="11.42578125" style="389"/>
    <col min="7933" max="7933" width="6.7109375" style="389" customWidth="1"/>
    <col min="7934" max="7934" width="11.42578125" style="389"/>
    <col min="7935" max="7935" width="8.7109375" style="389" customWidth="1"/>
    <col min="7936" max="7936" width="11.42578125" style="389"/>
    <col min="7937" max="7937" width="1.5703125" style="389" customWidth="1"/>
    <col min="7938" max="8185" width="11.42578125" style="389"/>
    <col min="8186" max="8186" width="1.7109375" style="389" customWidth="1"/>
    <col min="8187" max="8188" width="11.42578125" style="389"/>
    <col min="8189" max="8189" width="6.7109375" style="389" customWidth="1"/>
    <col min="8190" max="8190" width="11.42578125" style="389"/>
    <col min="8191" max="8191" width="8.7109375" style="389" customWidth="1"/>
    <col min="8192" max="8192" width="11.42578125" style="389"/>
    <col min="8193" max="8193" width="1.5703125" style="389" customWidth="1"/>
    <col min="8194" max="8441" width="11.42578125" style="389"/>
    <col min="8442" max="8442" width="1.7109375" style="389" customWidth="1"/>
    <col min="8443" max="8444" width="11.42578125" style="389"/>
    <col min="8445" max="8445" width="6.7109375" style="389" customWidth="1"/>
    <col min="8446" max="8446" width="11.42578125" style="389"/>
    <col min="8447" max="8447" width="8.7109375" style="389" customWidth="1"/>
    <col min="8448" max="8448" width="11.42578125" style="389"/>
    <col min="8449" max="8449" width="1.5703125" style="389" customWidth="1"/>
    <col min="8450" max="8697" width="11.42578125" style="389"/>
    <col min="8698" max="8698" width="1.7109375" style="389" customWidth="1"/>
    <col min="8699" max="8700" width="11.42578125" style="389"/>
    <col min="8701" max="8701" width="6.7109375" style="389" customWidth="1"/>
    <col min="8702" max="8702" width="11.42578125" style="389"/>
    <col min="8703" max="8703" width="8.7109375" style="389" customWidth="1"/>
    <col min="8704" max="8704" width="11.42578125" style="389"/>
    <col min="8705" max="8705" width="1.5703125" style="389" customWidth="1"/>
    <col min="8706" max="8953" width="11.42578125" style="389"/>
    <col min="8954" max="8954" width="1.7109375" style="389" customWidth="1"/>
    <col min="8955" max="8956" width="11.42578125" style="389"/>
    <col min="8957" max="8957" width="6.7109375" style="389" customWidth="1"/>
    <col min="8958" max="8958" width="11.42578125" style="389"/>
    <col min="8959" max="8959" width="8.7109375" style="389" customWidth="1"/>
    <col min="8960" max="8960" width="11.42578125" style="389"/>
    <col min="8961" max="8961" width="1.5703125" style="389" customWidth="1"/>
    <col min="8962" max="9209" width="11.42578125" style="389"/>
    <col min="9210" max="9210" width="1.7109375" style="389" customWidth="1"/>
    <col min="9211" max="9212" width="11.42578125" style="389"/>
    <col min="9213" max="9213" width="6.7109375" style="389" customWidth="1"/>
    <col min="9214" max="9214" width="11.42578125" style="389"/>
    <col min="9215" max="9215" width="8.7109375" style="389" customWidth="1"/>
    <col min="9216" max="9216" width="11.42578125" style="389"/>
    <col min="9217" max="9217" width="1.5703125" style="389" customWidth="1"/>
    <col min="9218" max="9465" width="11.42578125" style="389"/>
    <col min="9466" max="9466" width="1.7109375" style="389" customWidth="1"/>
    <col min="9467" max="9468" width="11.42578125" style="389"/>
    <col min="9469" max="9469" width="6.7109375" style="389" customWidth="1"/>
    <col min="9470" max="9470" width="11.42578125" style="389"/>
    <col min="9471" max="9471" width="8.7109375" style="389" customWidth="1"/>
    <col min="9472" max="9472" width="11.42578125" style="389"/>
    <col min="9473" max="9473" width="1.5703125" style="389" customWidth="1"/>
    <col min="9474" max="9721" width="11.42578125" style="389"/>
    <col min="9722" max="9722" width="1.7109375" style="389" customWidth="1"/>
    <col min="9723" max="9724" width="11.42578125" style="389"/>
    <col min="9725" max="9725" width="6.7109375" style="389" customWidth="1"/>
    <col min="9726" max="9726" width="11.42578125" style="389"/>
    <col min="9727" max="9727" width="8.7109375" style="389" customWidth="1"/>
    <col min="9728" max="9728" width="11.42578125" style="389"/>
    <col min="9729" max="9729" width="1.5703125" style="389" customWidth="1"/>
    <col min="9730" max="9977" width="11.42578125" style="389"/>
    <col min="9978" max="9978" width="1.7109375" style="389" customWidth="1"/>
    <col min="9979" max="9980" width="11.42578125" style="389"/>
    <col min="9981" max="9981" width="6.7109375" style="389" customWidth="1"/>
    <col min="9982" max="9982" width="11.42578125" style="389"/>
    <col min="9983" max="9983" width="8.7109375" style="389" customWidth="1"/>
    <col min="9984" max="9984" width="11.42578125" style="389"/>
    <col min="9985" max="9985" width="1.5703125" style="389" customWidth="1"/>
    <col min="9986" max="10233" width="11.42578125" style="389"/>
    <col min="10234" max="10234" width="1.7109375" style="389" customWidth="1"/>
    <col min="10235" max="10236" width="11.42578125" style="389"/>
    <col min="10237" max="10237" width="6.7109375" style="389" customWidth="1"/>
    <col min="10238" max="10238" width="11.42578125" style="389"/>
    <col min="10239" max="10239" width="8.7109375" style="389" customWidth="1"/>
    <col min="10240" max="10240" width="11.42578125" style="389"/>
    <col min="10241" max="10241" width="1.5703125" style="389" customWidth="1"/>
    <col min="10242" max="10489" width="11.42578125" style="389"/>
    <col min="10490" max="10490" width="1.7109375" style="389" customWidth="1"/>
    <col min="10491" max="10492" width="11.42578125" style="389"/>
    <col min="10493" max="10493" width="6.7109375" style="389" customWidth="1"/>
    <col min="10494" max="10494" width="11.42578125" style="389"/>
    <col min="10495" max="10495" width="8.7109375" style="389" customWidth="1"/>
    <col min="10496" max="10496" width="11.42578125" style="389"/>
    <col min="10497" max="10497" width="1.5703125" style="389" customWidth="1"/>
    <col min="10498" max="10745" width="11.42578125" style="389"/>
    <col min="10746" max="10746" width="1.7109375" style="389" customWidth="1"/>
    <col min="10747" max="10748" width="11.42578125" style="389"/>
    <col min="10749" max="10749" width="6.7109375" style="389" customWidth="1"/>
    <col min="10750" max="10750" width="11.42578125" style="389"/>
    <col min="10751" max="10751" width="8.7109375" style="389" customWidth="1"/>
    <col min="10752" max="10752" width="11.42578125" style="389"/>
    <col min="10753" max="10753" width="1.5703125" style="389" customWidth="1"/>
    <col min="10754" max="11001" width="11.42578125" style="389"/>
    <col min="11002" max="11002" width="1.7109375" style="389" customWidth="1"/>
    <col min="11003" max="11004" width="11.42578125" style="389"/>
    <col min="11005" max="11005" width="6.7109375" style="389" customWidth="1"/>
    <col min="11006" max="11006" width="11.42578125" style="389"/>
    <col min="11007" max="11007" width="8.7109375" style="389" customWidth="1"/>
    <col min="11008" max="11008" width="11.42578125" style="389"/>
    <col min="11009" max="11009" width="1.5703125" style="389" customWidth="1"/>
    <col min="11010" max="11257" width="11.42578125" style="389"/>
    <col min="11258" max="11258" width="1.7109375" style="389" customWidth="1"/>
    <col min="11259" max="11260" width="11.42578125" style="389"/>
    <col min="11261" max="11261" width="6.7109375" style="389" customWidth="1"/>
    <col min="11262" max="11262" width="11.42578125" style="389"/>
    <col min="11263" max="11263" width="8.7109375" style="389" customWidth="1"/>
    <col min="11264" max="11264" width="11.42578125" style="389"/>
    <col min="11265" max="11265" width="1.5703125" style="389" customWidth="1"/>
    <col min="11266" max="11513" width="11.42578125" style="389"/>
    <col min="11514" max="11514" width="1.7109375" style="389" customWidth="1"/>
    <col min="11515" max="11516" width="11.42578125" style="389"/>
    <col min="11517" max="11517" width="6.7109375" style="389" customWidth="1"/>
    <col min="11518" max="11518" width="11.42578125" style="389"/>
    <col min="11519" max="11519" width="8.7109375" style="389" customWidth="1"/>
    <col min="11520" max="11520" width="11.42578125" style="389"/>
    <col min="11521" max="11521" width="1.5703125" style="389" customWidth="1"/>
    <col min="11522" max="11769" width="11.42578125" style="389"/>
    <col min="11770" max="11770" width="1.7109375" style="389" customWidth="1"/>
    <col min="11771" max="11772" width="11.42578125" style="389"/>
    <col min="11773" max="11773" width="6.7109375" style="389" customWidth="1"/>
    <col min="11774" max="11774" width="11.42578125" style="389"/>
    <col min="11775" max="11775" width="8.7109375" style="389" customWidth="1"/>
    <col min="11776" max="11776" width="11.42578125" style="389"/>
    <col min="11777" max="11777" width="1.5703125" style="389" customWidth="1"/>
    <col min="11778" max="12025" width="11.42578125" style="389"/>
    <col min="12026" max="12026" width="1.7109375" style="389" customWidth="1"/>
    <col min="12027" max="12028" width="11.42578125" style="389"/>
    <col min="12029" max="12029" width="6.7109375" style="389" customWidth="1"/>
    <col min="12030" max="12030" width="11.42578125" style="389"/>
    <col min="12031" max="12031" width="8.7109375" style="389" customWidth="1"/>
    <col min="12032" max="12032" width="11.42578125" style="389"/>
    <col min="12033" max="12033" width="1.5703125" style="389" customWidth="1"/>
    <col min="12034" max="12281" width="11.42578125" style="389"/>
    <col min="12282" max="12282" width="1.7109375" style="389" customWidth="1"/>
    <col min="12283" max="12284" width="11.42578125" style="389"/>
    <col min="12285" max="12285" width="6.7109375" style="389" customWidth="1"/>
    <col min="12286" max="12286" width="11.42578125" style="389"/>
    <col min="12287" max="12287" width="8.7109375" style="389" customWidth="1"/>
    <col min="12288" max="12288" width="11.42578125" style="389"/>
    <col min="12289" max="12289" width="1.5703125" style="389" customWidth="1"/>
    <col min="12290" max="12537" width="11.42578125" style="389"/>
    <col min="12538" max="12538" width="1.7109375" style="389" customWidth="1"/>
    <col min="12539" max="12540" width="11.42578125" style="389"/>
    <col min="12541" max="12541" width="6.7109375" style="389" customWidth="1"/>
    <col min="12542" max="12542" width="11.42578125" style="389"/>
    <col min="12543" max="12543" width="8.7109375" style="389" customWidth="1"/>
    <col min="12544" max="12544" width="11.42578125" style="389"/>
    <col min="12545" max="12545" width="1.5703125" style="389" customWidth="1"/>
    <col min="12546" max="12793" width="11.42578125" style="389"/>
    <col min="12794" max="12794" width="1.7109375" style="389" customWidth="1"/>
    <col min="12795" max="12796" width="11.42578125" style="389"/>
    <col min="12797" max="12797" width="6.7109375" style="389" customWidth="1"/>
    <col min="12798" max="12798" width="11.42578125" style="389"/>
    <col min="12799" max="12799" width="8.7109375" style="389" customWidth="1"/>
    <col min="12800" max="12800" width="11.42578125" style="389"/>
    <col min="12801" max="12801" width="1.5703125" style="389" customWidth="1"/>
    <col min="12802" max="13049" width="11.42578125" style="389"/>
    <col min="13050" max="13050" width="1.7109375" style="389" customWidth="1"/>
    <col min="13051" max="13052" width="11.42578125" style="389"/>
    <col min="13053" max="13053" width="6.7109375" style="389" customWidth="1"/>
    <col min="13054" max="13054" width="11.42578125" style="389"/>
    <col min="13055" max="13055" width="8.7109375" style="389" customWidth="1"/>
    <col min="13056" max="13056" width="11.42578125" style="389"/>
    <col min="13057" max="13057" width="1.5703125" style="389" customWidth="1"/>
    <col min="13058" max="13305" width="11.42578125" style="389"/>
    <col min="13306" max="13306" width="1.7109375" style="389" customWidth="1"/>
    <col min="13307" max="13308" width="11.42578125" style="389"/>
    <col min="13309" max="13309" width="6.7109375" style="389" customWidth="1"/>
    <col min="13310" max="13310" width="11.42578125" style="389"/>
    <col min="13311" max="13311" width="8.7109375" style="389" customWidth="1"/>
    <col min="13312" max="13312" width="11.42578125" style="389"/>
    <col min="13313" max="13313" width="1.5703125" style="389" customWidth="1"/>
    <col min="13314" max="13561" width="11.42578125" style="389"/>
    <col min="13562" max="13562" width="1.7109375" style="389" customWidth="1"/>
    <col min="13563" max="13564" width="11.42578125" style="389"/>
    <col min="13565" max="13565" width="6.7109375" style="389" customWidth="1"/>
    <col min="13566" max="13566" width="11.42578125" style="389"/>
    <col min="13567" max="13567" width="8.7109375" style="389" customWidth="1"/>
    <col min="13568" max="13568" width="11.42578125" style="389"/>
    <col min="13569" max="13569" width="1.5703125" style="389" customWidth="1"/>
    <col min="13570" max="13817" width="11.42578125" style="389"/>
    <col min="13818" max="13818" width="1.7109375" style="389" customWidth="1"/>
    <col min="13819" max="13820" width="11.42578125" style="389"/>
    <col min="13821" max="13821" width="6.7109375" style="389" customWidth="1"/>
    <col min="13822" max="13822" width="11.42578125" style="389"/>
    <col min="13823" max="13823" width="8.7109375" style="389" customWidth="1"/>
    <col min="13824" max="13824" width="11.42578125" style="389"/>
    <col min="13825" max="13825" width="1.5703125" style="389" customWidth="1"/>
    <col min="13826" max="14073" width="11.42578125" style="389"/>
    <col min="14074" max="14074" width="1.7109375" style="389" customWidth="1"/>
    <col min="14075" max="14076" width="11.42578125" style="389"/>
    <col min="14077" max="14077" width="6.7109375" style="389" customWidth="1"/>
    <col min="14078" max="14078" width="11.42578125" style="389"/>
    <col min="14079" max="14079" width="8.7109375" style="389" customWidth="1"/>
    <col min="14080" max="14080" width="11.42578125" style="389"/>
    <col min="14081" max="14081" width="1.5703125" style="389" customWidth="1"/>
    <col min="14082" max="14329" width="11.42578125" style="389"/>
    <col min="14330" max="14330" width="1.7109375" style="389" customWidth="1"/>
    <col min="14331" max="14332" width="11.42578125" style="389"/>
    <col min="14333" max="14333" width="6.7109375" style="389" customWidth="1"/>
    <col min="14334" max="14334" width="11.42578125" style="389"/>
    <col min="14335" max="14335" width="8.7109375" style="389" customWidth="1"/>
    <col min="14336" max="14336" width="11.42578125" style="389"/>
    <col min="14337" max="14337" width="1.5703125" style="389" customWidth="1"/>
    <col min="14338" max="14585" width="11.42578125" style="389"/>
    <col min="14586" max="14586" width="1.7109375" style="389" customWidth="1"/>
    <col min="14587" max="14588" width="11.42578125" style="389"/>
    <col min="14589" max="14589" width="6.7109375" style="389" customWidth="1"/>
    <col min="14590" max="14590" width="11.42578125" style="389"/>
    <col min="14591" max="14591" width="8.7109375" style="389" customWidth="1"/>
    <col min="14592" max="14592" width="11.42578125" style="389"/>
    <col min="14593" max="14593" width="1.5703125" style="389" customWidth="1"/>
    <col min="14594" max="14841" width="11.42578125" style="389"/>
    <col min="14842" max="14842" width="1.7109375" style="389" customWidth="1"/>
    <col min="14843" max="14844" width="11.42578125" style="389"/>
    <col min="14845" max="14845" width="6.7109375" style="389" customWidth="1"/>
    <col min="14846" max="14846" width="11.42578125" style="389"/>
    <col min="14847" max="14847" width="8.7109375" style="389" customWidth="1"/>
    <col min="14848" max="14848" width="11.42578125" style="389"/>
    <col min="14849" max="14849" width="1.5703125" style="389" customWidth="1"/>
    <col min="14850" max="15097" width="11.42578125" style="389"/>
    <col min="15098" max="15098" width="1.7109375" style="389" customWidth="1"/>
    <col min="15099" max="15100" width="11.42578125" style="389"/>
    <col min="15101" max="15101" width="6.7109375" style="389" customWidth="1"/>
    <col min="15102" max="15102" width="11.42578125" style="389"/>
    <col min="15103" max="15103" width="8.7109375" style="389" customWidth="1"/>
    <col min="15104" max="15104" width="11.42578125" style="389"/>
    <col min="15105" max="15105" width="1.5703125" style="389" customWidth="1"/>
    <col min="15106" max="15353" width="11.42578125" style="389"/>
    <col min="15354" max="15354" width="1.7109375" style="389" customWidth="1"/>
    <col min="15355" max="15356" width="11.42578125" style="389"/>
    <col min="15357" max="15357" width="6.7109375" style="389" customWidth="1"/>
    <col min="15358" max="15358" width="11.42578125" style="389"/>
    <col min="15359" max="15359" width="8.7109375" style="389" customWidth="1"/>
    <col min="15360" max="15360" width="11.42578125" style="389"/>
    <col min="15361" max="15361" width="1.5703125" style="389" customWidth="1"/>
    <col min="15362" max="15609" width="11.42578125" style="389"/>
    <col min="15610" max="15610" width="1.7109375" style="389" customWidth="1"/>
    <col min="15611" max="15612" width="11.42578125" style="389"/>
    <col min="15613" max="15613" width="6.7109375" style="389" customWidth="1"/>
    <col min="15614" max="15614" width="11.42578125" style="389"/>
    <col min="15615" max="15615" width="8.7109375" style="389" customWidth="1"/>
    <col min="15616" max="15616" width="11.42578125" style="389"/>
    <col min="15617" max="15617" width="1.5703125" style="389" customWidth="1"/>
    <col min="15618" max="15865" width="11.42578125" style="389"/>
    <col min="15866" max="15866" width="1.7109375" style="389" customWidth="1"/>
    <col min="15867" max="15868" width="11.42578125" style="389"/>
    <col min="15869" max="15869" width="6.7109375" style="389" customWidth="1"/>
    <col min="15870" max="15870" width="11.42578125" style="389"/>
    <col min="15871" max="15871" width="8.7109375" style="389" customWidth="1"/>
    <col min="15872" max="15872" width="11.42578125" style="389"/>
    <col min="15873" max="15873" width="1.5703125" style="389" customWidth="1"/>
    <col min="15874" max="16121" width="11.42578125" style="389"/>
    <col min="16122" max="16122" width="1.7109375" style="389" customWidth="1"/>
    <col min="16123" max="16124" width="11.42578125" style="389"/>
    <col min="16125" max="16125" width="6.7109375" style="389" customWidth="1"/>
    <col min="16126" max="16126" width="11.42578125" style="389"/>
    <col min="16127" max="16127" width="8.7109375" style="389" customWidth="1"/>
    <col min="16128" max="16128" width="11.42578125" style="389"/>
    <col min="16129" max="16129" width="1.5703125" style="389" customWidth="1"/>
    <col min="16130" max="16384" width="11.42578125" style="389"/>
  </cols>
  <sheetData>
    <row r="1" spans="1:7" ht="20.100000000000001" customHeight="1" x14ac:dyDescent="0.3">
      <c r="A1" s="1203" t="s">
        <v>359</v>
      </c>
      <c r="B1" s="1204"/>
      <c r="C1" s="1204"/>
      <c r="D1" s="1205"/>
    </row>
    <row r="2" spans="1:7" ht="20.100000000000001" customHeight="1" x14ac:dyDescent="0.2">
      <c r="A2" s="413" t="s">
        <v>391</v>
      </c>
      <c r="B2" s="1211" t="str">
        <f>IF(('LISTE -  ELEVES'!C6)&lt;&gt;0,('LISTE -  ELEVES'!C6),"")</f>
        <v>201… /201…. - 201…./201…. - 201…./201…</v>
      </c>
      <c r="C2" s="1211"/>
      <c r="D2" s="1212"/>
    </row>
    <row r="3" spans="1:7" ht="5.0999999999999996" customHeight="1" x14ac:dyDescent="0.2">
      <c r="A3" s="390"/>
      <c r="B3" s="390"/>
      <c r="C3" s="390"/>
      <c r="D3" s="390"/>
    </row>
    <row r="4" spans="1:7" ht="45" customHeight="1" x14ac:dyDescent="0.2">
      <c r="A4" s="1206" t="str">
        <f>IF(('LISTE -  ELEVES'!C1)&lt;&gt;0,('LISTE -  ELEVES'!C1),"")</f>
        <v xml:space="preserve">Lycée </v>
      </c>
      <c r="B4" s="1207"/>
      <c r="C4" s="1207"/>
      <c r="D4" s="1208"/>
    </row>
    <row r="5" spans="1:7" ht="30" customHeight="1" x14ac:dyDescent="0.2">
      <c r="A5" s="1209" t="s">
        <v>360</v>
      </c>
      <c r="B5" s="1209"/>
      <c r="C5" s="1209"/>
      <c r="D5" s="1209"/>
    </row>
    <row r="6" spans="1:7" s="392" customFormat="1" ht="24.95" customHeight="1" x14ac:dyDescent="0.25">
      <c r="A6" s="391" t="s">
        <v>361</v>
      </c>
      <c r="B6" s="1210" t="str">
        <f>IF(('LISTE -  ELEVES'!C25)&lt;&gt;0,('LISTE -  ELEVES'!C25),"")</f>
        <v/>
      </c>
      <c r="C6" s="1210"/>
      <c r="D6" s="1210"/>
    </row>
    <row r="7" spans="1:7" ht="18" customHeight="1" x14ac:dyDescent="0.2">
      <c r="A7" s="393" t="s">
        <v>362</v>
      </c>
      <c r="B7" s="394"/>
      <c r="C7" s="395"/>
      <c r="D7" s="396" t="s">
        <v>363</v>
      </c>
    </row>
    <row r="8" spans="1:7" ht="18" customHeight="1" x14ac:dyDescent="0.25">
      <c r="A8" s="397" t="s">
        <v>364</v>
      </c>
      <c r="B8" s="398"/>
      <c r="C8" s="395"/>
      <c r="D8" s="399"/>
    </row>
    <row r="9" spans="1:7" ht="18" customHeight="1" x14ac:dyDescent="0.25">
      <c r="A9" s="397" t="s">
        <v>365</v>
      </c>
      <c r="B9" s="398"/>
      <c r="C9" s="395"/>
      <c r="D9" s="399"/>
      <c r="G9" s="400"/>
    </row>
    <row r="10" spans="1:7" ht="18" customHeight="1" x14ac:dyDescent="0.2">
      <c r="A10" s="397" t="s">
        <v>366</v>
      </c>
      <c r="B10" s="398"/>
      <c r="C10" s="395"/>
      <c r="D10" s="399"/>
      <c r="G10" s="401"/>
    </row>
    <row r="11" spans="1:7" s="392" customFormat="1" ht="21.95" customHeight="1" x14ac:dyDescent="0.2">
      <c r="A11" s="402" t="s">
        <v>367</v>
      </c>
      <c r="B11" s="403"/>
      <c r="C11" s="404"/>
      <c r="D11" s="405"/>
      <c r="G11" s="406"/>
    </row>
    <row r="12" spans="1:7" ht="5.0999999999999996" customHeight="1" x14ac:dyDescent="0.2">
      <c r="A12" s="395"/>
      <c r="B12" s="395"/>
      <c r="C12" s="395"/>
      <c r="D12" s="407"/>
      <c r="G12" s="406"/>
    </row>
    <row r="13" spans="1:7" ht="18" customHeight="1" x14ac:dyDescent="0.2">
      <c r="A13" s="393" t="s">
        <v>368</v>
      </c>
      <c r="B13" s="394"/>
      <c r="C13" s="395"/>
      <c r="D13" s="1201" t="s">
        <v>363</v>
      </c>
      <c r="G13" s="406"/>
    </row>
    <row r="14" spans="1:7" ht="18" customHeight="1" x14ac:dyDescent="0.25">
      <c r="A14" s="397" t="s">
        <v>364</v>
      </c>
      <c r="B14" s="408"/>
      <c r="C14" s="395"/>
      <c r="D14" s="1202"/>
      <c r="G14" s="401"/>
    </row>
    <row r="15" spans="1:7" ht="18" customHeight="1" x14ac:dyDescent="0.2">
      <c r="A15" s="397" t="s">
        <v>365</v>
      </c>
      <c r="B15" s="398"/>
      <c r="C15" s="395"/>
      <c r="D15" s="399"/>
      <c r="G15" s="401"/>
    </row>
    <row r="16" spans="1:7" ht="18" customHeight="1" x14ac:dyDescent="0.2">
      <c r="A16" s="397" t="s">
        <v>366</v>
      </c>
      <c r="B16" s="398"/>
      <c r="C16" s="395"/>
      <c r="D16" s="399"/>
      <c r="G16" s="401"/>
    </row>
    <row r="17" spans="1:7" s="392" customFormat="1" ht="21.95" customHeight="1" x14ac:dyDescent="0.2">
      <c r="A17" s="402" t="s">
        <v>367</v>
      </c>
      <c r="B17" s="403"/>
      <c r="C17" s="404"/>
      <c r="D17" s="405"/>
      <c r="G17" s="401"/>
    </row>
    <row r="18" spans="1:7" ht="5.0999999999999996" customHeight="1" x14ac:dyDescent="0.2">
      <c r="A18" s="395"/>
      <c r="B18" s="395"/>
      <c r="C18" s="395"/>
      <c r="D18" s="407"/>
      <c r="G18" s="401"/>
    </row>
    <row r="19" spans="1:7" ht="18" customHeight="1" x14ac:dyDescent="0.2">
      <c r="A19" s="393" t="s">
        <v>369</v>
      </c>
      <c r="B19" s="394"/>
      <c r="C19" s="395"/>
      <c r="D19" s="396" t="s">
        <v>363</v>
      </c>
      <c r="G19" s="401"/>
    </row>
    <row r="20" spans="1:7" ht="18" customHeight="1" x14ac:dyDescent="0.25">
      <c r="A20" s="397" t="s">
        <v>364</v>
      </c>
      <c r="B20" s="408"/>
      <c r="C20" s="395"/>
      <c r="D20" s="399"/>
    </row>
    <row r="21" spans="1:7" ht="18" customHeight="1" x14ac:dyDescent="0.2">
      <c r="A21" s="397" t="s">
        <v>365</v>
      </c>
      <c r="B21" s="398"/>
      <c r="C21" s="395"/>
      <c r="D21" s="399"/>
    </row>
    <row r="22" spans="1:7" ht="18" customHeight="1" x14ac:dyDescent="0.2">
      <c r="A22" s="397" t="s">
        <v>366</v>
      </c>
      <c r="B22" s="398"/>
      <c r="C22" s="395"/>
      <c r="D22" s="399"/>
    </row>
    <row r="23" spans="1:7" s="392" customFormat="1" ht="21.95" customHeight="1" x14ac:dyDescent="0.25">
      <c r="A23" s="402" t="s">
        <v>367</v>
      </c>
      <c r="B23" s="403"/>
      <c r="C23" s="404"/>
      <c r="D23" s="405"/>
    </row>
    <row r="24" spans="1:7" ht="5.0999999999999996" customHeight="1" x14ac:dyDescent="0.2">
      <c r="A24" s="395"/>
      <c r="B24" s="395"/>
      <c r="C24" s="395"/>
      <c r="D24" s="407"/>
    </row>
    <row r="25" spans="1:7" ht="18" customHeight="1" x14ac:dyDescent="0.2">
      <c r="A25" s="393" t="s">
        <v>370</v>
      </c>
      <c r="B25" s="394"/>
      <c r="C25" s="395"/>
      <c r="D25" s="396" t="s">
        <v>363</v>
      </c>
    </row>
    <row r="26" spans="1:7" ht="18" customHeight="1" x14ac:dyDescent="0.25">
      <c r="A26" s="397" t="s">
        <v>364</v>
      </c>
      <c r="B26" s="398"/>
      <c r="C26" s="395"/>
      <c r="D26" s="399"/>
    </row>
    <row r="27" spans="1:7" ht="18" customHeight="1" x14ac:dyDescent="0.2">
      <c r="A27" s="397" t="s">
        <v>365</v>
      </c>
      <c r="B27" s="398"/>
      <c r="C27" s="395"/>
      <c r="D27" s="399"/>
    </row>
    <row r="28" spans="1:7" ht="18" customHeight="1" x14ac:dyDescent="0.2">
      <c r="A28" s="397" t="s">
        <v>366</v>
      </c>
      <c r="B28" s="398"/>
      <c r="C28" s="395"/>
      <c r="D28" s="399"/>
    </row>
    <row r="29" spans="1:7" s="392" customFormat="1" ht="21.95" customHeight="1" x14ac:dyDescent="0.25">
      <c r="A29" s="402" t="s">
        <v>367</v>
      </c>
      <c r="B29" s="403"/>
      <c r="C29" s="404"/>
      <c r="D29" s="405"/>
    </row>
    <row r="30" spans="1:7" ht="5.0999999999999996" customHeight="1" x14ac:dyDescent="0.2">
      <c r="C30" s="395"/>
      <c r="D30" s="407"/>
    </row>
    <row r="31" spans="1:7" ht="18" customHeight="1" x14ac:dyDescent="0.2">
      <c r="A31" s="393" t="s">
        <v>371</v>
      </c>
      <c r="B31" s="394"/>
      <c r="C31" s="395"/>
      <c r="D31" s="396" t="s">
        <v>363</v>
      </c>
    </row>
    <row r="32" spans="1:7" ht="18" customHeight="1" x14ac:dyDescent="0.25">
      <c r="A32" s="397" t="s">
        <v>364</v>
      </c>
      <c r="B32" s="398"/>
      <c r="C32" s="395"/>
      <c r="D32" s="399"/>
    </row>
    <row r="33" spans="1:4" ht="18" customHeight="1" x14ac:dyDescent="0.2">
      <c r="A33" s="397" t="s">
        <v>365</v>
      </c>
      <c r="B33" s="398"/>
      <c r="C33" s="395"/>
      <c r="D33" s="399"/>
    </row>
    <row r="34" spans="1:4" ht="18" customHeight="1" x14ac:dyDescent="0.2">
      <c r="A34" s="397" t="s">
        <v>366</v>
      </c>
      <c r="B34" s="398"/>
      <c r="C34" s="395"/>
      <c r="D34" s="399"/>
    </row>
    <row r="35" spans="1:4" s="392" customFormat="1" ht="21.95" customHeight="1" x14ac:dyDescent="0.25">
      <c r="A35" s="402" t="s">
        <v>367</v>
      </c>
      <c r="B35" s="403"/>
      <c r="C35" s="404"/>
      <c r="D35" s="405"/>
    </row>
    <row r="36" spans="1:4" ht="5.0999999999999996" customHeight="1" x14ac:dyDescent="0.2"/>
    <row r="37" spans="1:4" ht="18" customHeight="1" x14ac:dyDescent="0.2">
      <c r="A37" s="393" t="s">
        <v>372</v>
      </c>
      <c r="B37" s="394"/>
      <c r="C37" s="395"/>
      <c r="D37" s="396" t="s">
        <v>363</v>
      </c>
    </row>
    <row r="38" spans="1:4" ht="18" customHeight="1" x14ac:dyDescent="0.25">
      <c r="A38" s="397" t="s">
        <v>364</v>
      </c>
      <c r="B38" s="398"/>
      <c r="C38" s="395"/>
      <c r="D38" s="399"/>
    </row>
    <row r="39" spans="1:4" ht="18" customHeight="1" x14ac:dyDescent="0.2">
      <c r="A39" s="397" t="s">
        <v>365</v>
      </c>
      <c r="B39" s="398"/>
      <c r="C39" s="395"/>
      <c r="D39" s="399"/>
    </row>
    <row r="40" spans="1:4" ht="18" customHeight="1" x14ac:dyDescent="0.2">
      <c r="A40" s="397" t="s">
        <v>366</v>
      </c>
      <c r="B40" s="398"/>
      <c r="C40" s="395"/>
      <c r="D40" s="399"/>
    </row>
    <row r="41" spans="1:4" s="392" customFormat="1" ht="21.95" customHeight="1" x14ac:dyDescent="0.25">
      <c r="A41" s="402" t="s">
        <v>367</v>
      </c>
      <c r="B41" s="403"/>
      <c r="C41" s="404"/>
      <c r="D41" s="405"/>
    </row>
    <row r="42" spans="1:4" ht="20.100000000000001" customHeight="1" x14ac:dyDescent="0.25">
      <c r="A42" s="411" t="s">
        <v>373</v>
      </c>
    </row>
    <row r="43" spans="1:4" ht="18" customHeight="1" x14ac:dyDescent="0.2"/>
  </sheetData>
  <mergeCells count="6">
    <mergeCell ref="D13:D14"/>
    <mergeCell ref="A1:D1"/>
    <mergeCell ref="A4:D4"/>
    <mergeCell ref="A5:D5"/>
    <mergeCell ref="B6:D6"/>
    <mergeCell ref="B2:D2"/>
  </mergeCells>
  <printOptions horizontalCentered="1" gridLinesSet="0"/>
  <pageMargins left="0.19685039370078741" right="0.19685039370078741" top="0.47244094488188981" bottom="0.39370078740157483" header="0.51181102362204722" footer="0.51181102362204722"/>
  <pageSetup paperSize="9" orientation="portrait" horizontalDpi="4294967295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J41"/>
  <sheetViews>
    <sheetView zoomScaleNormal="100" workbookViewId="0">
      <selection activeCell="N11" sqref="N11"/>
    </sheetView>
  </sheetViews>
  <sheetFormatPr baseColWidth="10" defaultColWidth="11.42578125" defaultRowHeight="15" x14ac:dyDescent="0.25"/>
  <cols>
    <col min="1" max="4" width="10.7109375" style="74" customWidth="1"/>
    <col min="5" max="6" width="5.7109375" style="74" customWidth="1"/>
    <col min="7" max="8" width="10.7109375" style="74" customWidth="1"/>
    <col min="9" max="10" width="9.7109375" style="74" customWidth="1"/>
    <col min="11" max="16384" width="11.42578125" style="74"/>
  </cols>
  <sheetData>
    <row r="2" spans="1:10" ht="24.75" customHeight="1" x14ac:dyDescent="0.25">
      <c r="B2" s="479"/>
      <c r="C2" s="479"/>
      <c r="D2" s="479"/>
      <c r="E2" s="479"/>
      <c r="F2" s="479"/>
      <c r="G2" s="479"/>
      <c r="H2" s="479"/>
      <c r="I2" s="479"/>
    </row>
    <row r="3" spans="1:10" ht="27.75" customHeight="1" x14ac:dyDescent="0.25">
      <c r="B3" s="479"/>
      <c r="C3" s="479"/>
      <c r="D3" s="479"/>
      <c r="E3" s="479"/>
      <c r="F3" s="479"/>
      <c r="G3" s="479"/>
      <c r="H3" s="479"/>
      <c r="I3" s="479"/>
    </row>
    <row r="12" spans="1:10" ht="15.75" x14ac:dyDescent="0.25">
      <c r="A12" s="142"/>
      <c r="B12" s="142"/>
      <c r="C12" s="142"/>
      <c r="D12" s="142"/>
      <c r="E12" s="142"/>
      <c r="F12" s="142"/>
      <c r="G12" s="14"/>
      <c r="H12" s="14"/>
    </row>
    <row r="13" spans="1:10" ht="15.75" x14ac:dyDescent="0.25">
      <c r="A13" s="142"/>
      <c r="B13" s="142"/>
      <c r="C13" s="142"/>
      <c r="D13" s="142"/>
      <c r="E13" s="142"/>
      <c r="F13" s="142"/>
      <c r="G13" s="14"/>
      <c r="H13" s="14"/>
    </row>
    <row r="14" spans="1:10" ht="24.95" customHeight="1" x14ac:dyDescent="0.25">
      <c r="A14" s="483" t="s">
        <v>374</v>
      </c>
      <c r="B14" s="484"/>
      <c r="C14" s="487" t="str">
        <f>IF(('LISTE -  ELEVES'!C25)&lt;&gt;0,('LISTE -  ELEVES'!C25),"")</f>
        <v/>
      </c>
      <c r="D14" s="487"/>
      <c r="E14" s="487"/>
      <c r="F14" s="487"/>
      <c r="G14" s="487"/>
      <c r="H14" s="488"/>
      <c r="I14" s="491" t="s">
        <v>375</v>
      </c>
      <c r="J14" s="492"/>
    </row>
    <row r="15" spans="1:10" ht="24.95" customHeight="1" x14ac:dyDescent="0.25">
      <c r="A15" s="485"/>
      <c r="B15" s="486"/>
      <c r="C15" s="489"/>
      <c r="D15" s="489"/>
      <c r="E15" s="489"/>
      <c r="F15" s="489"/>
      <c r="G15" s="489"/>
      <c r="H15" s="490"/>
      <c r="I15" s="491"/>
      <c r="J15" s="492"/>
    </row>
    <row r="16" spans="1:10" ht="24.95" customHeight="1" x14ac:dyDescent="0.25">
      <c r="A16" s="144" t="s">
        <v>288</v>
      </c>
      <c r="B16" s="143"/>
      <c r="C16" s="493" t="str">
        <f>IF(('LISTE -  ELEVES'!H25)&lt;&gt;0,('LISTE -  ELEVES'!H25),"")</f>
        <v/>
      </c>
      <c r="D16" s="493"/>
      <c r="E16" s="493"/>
      <c r="F16" s="493"/>
      <c r="G16" s="493"/>
      <c r="H16" s="494"/>
      <c r="I16" s="491"/>
      <c r="J16" s="492"/>
    </row>
    <row r="17" spans="1:10" ht="15.75" x14ac:dyDescent="0.25">
      <c r="A17" s="142"/>
      <c r="B17" s="142"/>
      <c r="C17" s="142"/>
      <c r="D17" s="142"/>
      <c r="E17" s="142"/>
      <c r="F17" s="142"/>
      <c r="G17" s="14"/>
      <c r="H17" s="14"/>
    </row>
    <row r="18" spans="1:10" ht="15.75" x14ac:dyDescent="0.25">
      <c r="A18" s="145" t="s">
        <v>289</v>
      </c>
      <c r="B18" s="146"/>
      <c r="C18" s="146"/>
      <c r="D18" s="146"/>
      <c r="E18" s="147"/>
      <c r="F18" s="145" t="s">
        <v>290</v>
      </c>
      <c r="G18" s="148"/>
      <c r="H18" s="149"/>
      <c r="I18" s="149"/>
      <c r="J18" s="147"/>
    </row>
    <row r="19" spans="1:10" ht="75" customHeight="1" x14ac:dyDescent="0.25">
      <c r="A19" s="495"/>
      <c r="B19" s="496"/>
      <c r="C19" s="496"/>
      <c r="D19" s="496"/>
      <c r="E19" s="497"/>
      <c r="F19" s="498" t="str">
        <f>'[5]Page Livret Exam-BEP'!$F$19</f>
        <v xml:space="preserve">Téléphone élève :  0690                                                                                     Téléphone parent : 0590 </v>
      </c>
      <c r="G19" s="499"/>
      <c r="H19" s="499"/>
      <c r="I19" s="499"/>
      <c r="J19" s="500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</row>
    <row r="21" spans="1:10" ht="18" x14ac:dyDescent="0.25">
      <c r="A21" s="150" t="s">
        <v>291</v>
      </c>
      <c r="B21" s="14"/>
      <c r="C21" s="14"/>
      <c r="D21" s="14"/>
      <c r="E21" s="14"/>
      <c r="F21" s="14"/>
      <c r="G21" s="14"/>
      <c r="H21" s="14"/>
    </row>
    <row r="22" spans="1:10" s="151" customFormat="1" ht="24.95" customHeight="1" x14ac:dyDescent="0.25">
      <c r="A22" s="480">
        <f>'[5]Page Livret Exam-BEP'!$A$22</f>
        <v>0</v>
      </c>
      <c r="B22" s="481"/>
      <c r="C22" s="481"/>
      <c r="D22" s="481"/>
      <c r="E22" s="481"/>
      <c r="F22" s="481"/>
      <c r="G22" s="481"/>
      <c r="H22" s="481"/>
      <c r="I22" s="481"/>
      <c r="J22" s="482"/>
    </row>
    <row r="23" spans="1:10" s="151" customFormat="1" ht="24.95" customHeight="1" x14ac:dyDescent="0.25">
      <c r="A23" s="480">
        <f>'[5]Page Livret Exam-BEP'!$A$23</f>
        <v>0</v>
      </c>
      <c r="B23" s="481"/>
      <c r="C23" s="481"/>
      <c r="D23" s="481"/>
      <c r="E23" s="481"/>
      <c r="F23" s="481"/>
      <c r="G23" s="481"/>
      <c r="H23" s="481"/>
      <c r="I23" s="481"/>
      <c r="J23" s="482"/>
    </row>
    <row r="24" spans="1:10" s="151" customFormat="1" ht="24.95" customHeight="1" x14ac:dyDescent="0.25">
      <c r="A24" s="480">
        <f>'[5]Page Livret Exam-BEP'!$A$24</f>
        <v>0</v>
      </c>
      <c r="B24" s="481"/>
      <c r="C24" s="481"/>
      <c r="D24" s="481"/>
      <c r="E24" s="481"/>
      <c r="F24" s="481"/>
      <c r="G24" s="481"/>
      <c r="H24" s="481"/>
      <c r="I24" s="481"/>
      <c r="J24" s="482"/>
    </row>
    <row r="25" spans="1:10" s="151" customFormat="1" ht="24.95" customHeight="1" x14ac:dyDescent="0.25">
      <c r="A25" s="480">
        <f>'[5]Page Livret Exam-BEP'!$A$25</f>
        <v>0</v>
      </c>
      <c r="B25" s="481"/>
      <c r="C25" s="481"/>
      <c r="D25" s="481"/>
      <c r="E25" s="481"/>
      <c r="F25" s="481"/>
      <c r="G25" s="481"/>
      <c r="H25" s="481"/>
      <c r="I25" s="481"/>
      <c r="J25" s="482"/>
    </row>
    <row r="26" spans="1:10" s="151" customFormat="1" ht="24.95" customHeight="1" x14ac:dyDescent="0.25">
      <c r="A26" s="469"/>
      <c r="B26" s="470"/>
      <c r="C26" s="470"/>
      <c r="D26" s="470"/>
      <c r="E26" s="470"/>
      <c r="F26" s="470"/>
      <c r="G26" s="470"/>
      <c r="H26" s="470"/>
      <c r="I26" s="470"/>
      <c r="J26" s="471"/>
    </row>
    <row r="27" spans="1:10" s="151" customFormat="1" ht="24.95" customHeight="1" x14ac:dyDescent="0.25">
      <c r="A27" s="472"/>
      <c r="B27" s="473"/>
      <c r="C27" s="473"/>
      <c r="D27" s="473"/>
      <c r="E27" s="473"/>
      <c r="F27" s="473"/>
      <c r="G27" s="473"/>
      <c r="H27" s="473"/>
      <c r="I27" s="473"/>
      <c r="J27" s="474"/>
    </row>
    <row r="29" spans="1:10" ht="20.100000000000001" customHeight="1" x14ac:dyDescent="0.25">
      <c r="A29" s="475" t="s">
        <v>292</v>
      </c>
      <c r="B29" s="475"/>
      <c r="C29" s="475"/>
      <c r="D29" s="475"/>
      <c r="E29" s="475"/>
      <c r="F29" s="475"/>
      <c r="G29" s="475"/>
      <c r="H29" s="475"/>
      <c r="I29" s="475"/>
      <c r="J29" s="475"/>
    </row>
    <row r="30" spans="1:10" ht="20.100000000000001" customHeight="1" x14ac:dyDescent="0.25">
      <c r="A30" s="476" t="s">
        <v>293</v>
      </c>
      <c r="B30" s="476"/>
      <c r="C30" s="476"/>
      <c r="D30" s="476" t="s">
        <v>294</v>
      </c>
      <c r="E30" s="476"/>
      <c r="F30" s="476"/>
      <c r="G30" s="476"/>
      <c r="H30" s="476" t="s">
        <v>295</v>
      </c>
      <c r="I30" s="476"/>
      <c r="J30" s="476"/>
    </row>
    <row r="31" spans="1:10" ht="30" customHeight="1" x14ac:dyDescent="0.25">
      <c r="A31" s="477">
        <f>'[5]LISTE -  ELEVES'!D33</f>
        <v>0</v>
      </c>
      <c r="B31" s="477"/>
      <c r="C31" s="477"/>
      <c r="D31" s="477">
        <f>'[5]LISTE -  ELEVES'!D34</f>
        <v>0</v>
      </c>
      <c r="E31" s="477"/>
      <c r="F31" s="477"/>
      <c r="G31" s="477"/>
      <c r="H31" s="477">
        <f>'[5]LISTE -  ELEVES'!D35</f>
        <v>0</v>
      </c>
      <c r="I31" s="477"/>
      <c r="J31" s="477"/>
    </row>
    <row r="32" spans="1:10" ht="18" x14ac:dyDescent="0.25">
      <c r="A32" s="478" t="s">
        <v>296</v>
      </c>
      <c r="B32" s="478"/>
      <c r="C32" s="478"/>
      <c r="D32" s="14"/>
      <c r="E32" s="14"/>
      <c r="F32" s="14"/>
      <c r="G32" s="14"/>
      <c r="H32" s="14"/>
      <c r="I32" s="14"/>
      <c r="J32" s="14"/>
    </row>
    <row r="33" spans="1:10" ht="18" customHeight="1" x14ac:dyDescent="0.25">
      <c r="A33" s="468" t="s">
        <v>297</v>
      </c>
      <c r="B33" s="468"/>
      <c r="C33" s="468"/>
      <c r="D33" s="468"/>
      <c r="E33" s="468"/>
      <c r="F33" s="468"/>
      <c r="G33" s="468"/>
      <c r="H33" s="468"/>
      <c r="I33" s="468"/>
      <c r="J33" s="468"/>
    </row>
    <row r="34" spans="1:10" ht="18" customHeight="1" x14ac:dyDescent="0.25">
      <c r="A34" s="468" t="s">
        <v>298</v>
      </c>
      <c r="B34" s="468"/>
      <c r="C34" s="468"/>
      <c r="D34" s="468"/>
      <c r="E34" s="468"/>
      <c r="F34" s="468"/>
      <c r="G34" s="468"/>
      <c r="H34" s="468"/>
      <c r="I34" s="468"/>
      <c r="J34" s="468"/>
    </row>
    <row r="35" spans="1:10" ht="18" customHeight="1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</row>
    <row r="37" spans="1:10" ht="16.5" x14ac:dyDescent="0.3">
      <c r="E37" s="412"/>
      <c r="F37" s="412"/>
      <c r="G37" s="412"/>
      <c r="H37" s="412"/>
      <c r="I37" s="412"/>
      <c r="J37" s="273"/>
    </row>
    <row r="38" spans="1:10" ht="16.5" x14ac:dyDescent="0.3">
      <c r="E38" s="467" t="str">
        <f>IF(('LISTE -  ELEVES'!C1)&lt;&gt;0,('LISTE -  ELEVES'!C1),"")</f>
        <v xml:space="preserve">Lycée </v>
      </c>
      <c r="F38" s="467"/>
      <c r="G38" s="467"/>
      <c r="H38" s="467"/>
      <c r="I38" s="467"/>
      <c r="J38" s="467"/>
    </row>
    <row r="39" spans="1:10" ht="16.5" x14ac:dyDescent="0.3">
      <c r="E39" s="412"/>
      <c r="F39" s="412"/>
      <c r="G39" s="412"/>
      <c r="H39" s="412"/>
      <c r="I39" s="412"/>
      <c r="J39" s="273"/>
    </row>
    <row r="41" spans="1:10" ht="15.75" x14ac:dyDescent="0.25">
      <c r="G41" s="153"/>
    </row>
  </sheetData>
  <sheetProtection formatCells="0" selectLockedCells="1"/>
  <mergeCells count="24">
    <mergeCell ref="B2:I3"/>
    <mergeCell ref="A25:J25"/>
    <mergeCell ref="A14:B15"/>
    <mergeCell ref="C14:H15"/>
    <mergeCell ref="I14:J16"/>
    <mergeCell ref="C16:H16"/>
    <mergeCell ref="A19:E19"/>
    <mergeCell ref="F19:J19"/>
    <mergeCell ref="A22:J22"/>
    <mergeCell ref="A23:J23"/>
    <mergeCell ref="A24:J24"/>
    <mergeCell ref="E38:J38"/>
    <mergeCell ref="A34:J34"/>
    <mergeCell ref="A26:J26"/>
    <mergeCell ref="A27:J27"/>
    <mergeCell ref="A29:J29"/>
    <mergeCell ref="A30:C30"/>
    <mergeCell ref="D30:G30"/>
    <mergeCell ref="H30:J30"/>
    <mergeCell ref="A31:C31"/>
    <mergeCell ref="D31:G31"/>
    <mergeCell ref="H31:J31"/>
    <mergeCell ref="A32:C32"/>
    <mergeCell ref="A33:J33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F83"/>
  <sheetViews>
    <sheetView topLeftCell="A76" zoomScaleNormal="100" workbookViewId="0">
      <selection activeCell="AB7" sqref="AB7"/>
    </sheetView>
  </sheetViews>
  <sheetFormatPr baseColWidth="10" defaultColWidth="11.42578125" defaultRowHeight="15" x14ac:dyDescent="0.25"/>
  <cols>
    <col min="1" max="1" width="2.7109375" style="74" customWidth="1"/>
    <col min="2" max="2" width="7.7109375" style="74" customWidth="1"/>
    <col min="3" max="3" width="2.7109375" style="74" customWidth="1"/>
    <col min="4" max="4" width="3.7109375" style="74" customWidth="1"/>
    <col min="5" max="5" width="14.7109375" style="74" customWidth="1"/>
    <col min="6" max="13" width="2.7109375" style="74" customWidth="1"/>
    <col min="14" max="14" width="10.7109375" style="74" customWidth="1"/>
    <col min="15" max="18" width="2.7109375" style="74" customWidth="1"/>
    <col min="19" max="19" width="10.7109375" style="74" customWidth="1"/>
    <col min="20" max="23" width="2.7109375" style="74" customWidth="1"/>
    <col min="24" max="25" width="2.85546875" style="74" customWidth="1"/>
    <col min="26" max="26" width="1.7109375" style="74" customWidth="1"/>
    <col min="27" max="27" width="3.7109375" style="74" customWidth="1"/>
    <col min="28" max="29" width="15.7109375" style="74" customWidth="1"/>
    <col min="30" max="33" width="2.7109375" style="74" customWidth="1"/>
    <col min="34" max="34" width="15.7109375" style="74" customWidth="1"/>
    <col min="35" max="38" width="2.7109375" style="74" customWidth="1"/>
    <col min="39" max="39" width="15.7109375" style="74" customWidth="1"/>
    <col min="40" max="43" width="2.7109375" style="74" customWidth="1"/>
    <col min="44" max="16384" width="11.42578125" style="74"/>
  </cols>
  <sheetData>
    <row r="1" spans="1:43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271"/>
    </row>
    <row r="2" spans="1:43" x14ac:dyDescent="0.25">
      <c r="A2" s="735" t="s">
        <v>153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268"/>
    </row>
    <row r="3" spans="1:43" x14ac:dyDescent="0.25">
      <c r="A3" s="736" t="s">
        <v>351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</row>
    <row r="4" spans="1:43" x14ac:dyDescent="0.25">
      <c r="Q4" s="34"/>
      <c r="R4" s="34"/>
    </row>
    <row r="5" spans="1:43" ht="15.75" x14ac:dyDescent="0.25">
      <c r="A5" s="737" t="s">
        <v>85</v>
      </c>
      <c r="B5" s="737"/>
      <c r="C5" s="737"/>
      <c r="D5" s="737"/>
      <c r="E5" s="737"/>
      <c r="F5" s="738" t="str">
        <f>IF(('LISTE -  ELEVES'!C1)&lt;&gt;0,('LISTE -  ELEVES'!C1),"")</f>
        <v xml:space="preserve">Lycée </v>
      </c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V5" s="739" t="s">
        <v>159</v>
      </c>
      <c r="W5" s="740"/>
      <c r="X5" s="740"/>
      <c r="Y5" s="741"/>
    </row>
    <row r="6" spans="1:43" x14ac:dyDescent="0.25">
      <c r="A6" s="39"/>
      <c r="B6" s="39"/>
      <c r="C6" s="39"/>
      <c r="D6" s="39"/>
      <c r="E6" s="39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V6" s="742" t="str">
        <f>IF(('LISTE -  ELEVES'!F7)&lt;&gt;0,('LISTE -  ELEVES'!F7),"")</f>
        <v/>
      </c>
      <c r="W6" s="743"/>
      <c r="X6" s="743"/>
      <c r="Y6" s="744"/>
    </row>
    <row r="7" spans="1:43" ht="15" customHeight="1" x14ac:dyDescent="0.25">
      <c r="A7" s="39"/>
      <c r="B7" s="39"/>
      <c r="C7" s="39"/>
      <c r="D7" s="39"/>
      <c r="E7" s="39"/>
      <c r="F7" s="748" t="s">
        <v>66</v>
      </c>
      <c r="G7" s="748"/>
      <c r="H7" s="748"/>
      <c r="I7" s="748"/>
      <c r="J7" s="748"/>
      <c r="K7" s="748"/>
      <c r="L7" s="749" t="str">
        <f>IF(('LISTE -  ELEVES'!C25)&lt;&gt;0,('LISTE -  ELEVES'!C25),"")</f>
        <v/>
      </c>
      <c r="M7" s="749"/>
      <c r="N7" s="749"/>
      <c r="O7" s="749"/>
      <c r="P7" s="749"/>
      <c r="Q7" s="749"/>
      <c r="R7" s="749"/>
      <c r="S7" s="749"/>
      <c r="V7" s="745"/>
      <c r="W7" s="746"/>
      <c r="X7" s="746"/>
      <c r="Y7" s="747"/>
    </row>
    <row r="8" spans="1:43" ht="15" customHeight="1" x14ac:dyDescent="0.25">
      <c r="A8" s="39"/>
      <c r="B8" s="39"/>
      <c r="C8" s="39"/>
      <c r="D8" s="39"/>
      <c r="E8" s="39"/>
      <c r="F8" s="748"/>
      <c r="G8" s="748"/>
      <c r="H8" s="748"/>
      <c r="I8" s="748"/>
      <c r="J8" s="748"/>
      <c r="K8" s="748"/>
      <c r="L8" s="749"/>
      <c r="M8" s="749"/>
      <c r="N8" s="749"/>
      <c r="O8" s="749"/>
      <c r="P8" s="749"/>
      <c r="Q8" s="749"/>
      <c r="R8" s="749"/>
      <c r="S8" s="749"/>
    </row>
    <row r="9" spans="1:43" ht="2.1" customHeight="1" x14ac:dyDescent="0.25">
      <c r="A9" s="39"/>
      <c r="B9" s="39"/>
      <c r="C9" s="39"/>
      <c r="D9" s="39"/>
      <c r="E9" s="39"/>
      <c r="F9" s="274"/>
      <c r="G9" s="274"/>
      <c r="H9" s="274"/>
      <c r="I9" s="274"/>
      <c r="J9" s="274"/>
      <c r="K9" s="274"/>
      <c r="M9" s="272"/>
      <c r="N9" s="272"/>
      <c r="O9" s="272"/>
      <c r="P9" s="272"/>
      <c r="Q9" s="272"/>
      <c r="R9" s="272"/>
    </row>
    <row r="10" spans="1:43" ht="35.1" customHeight="1" x14ac:dyDescent="0.25">
      <c r="A10" s="711"/>
      <c r="B10" s="711"/>
      <c r="C10" s="275"/>
      <c r="D10" s="275"/>
      <c r="E10" s="275"/>
      <c r="F10" s="40"/>
      <c r="G10" s="40"/>
      <c r="H10" s="40"/>
      <c r="I10" s="40"/>
      <c r="J10" s="712"/>
      <c r="K10" s="712"/>
      <c r="L10" s="712"/>
      <c r="M10" s="712"/>
      <c r="N10" s="713"/>
      <c r="O10" s="714"/>
      <c r="P10" s="714"/>
      <c r="Q10" s="714"/>
      <c r="R10" s="276"/>
      <c r="S10" s="277"/>
      <c r="T10" s="40"/>
      <c r="U10" s="40"/>
      <c r="V10" s="40"/>
      <c r="W10" s="40"/>
      <c r="X10" s="40"/>
      <c r="Y10" s="40"/>
    </row>
    <row r="11" spans="1:43" ht="5.0999999999999996" customHeight="1" x14ac:dyDescent="0.25"/>
    <row r="12" spans="1:43" ht="15.75" customHeight="1" x14ac:dyDescent="0.25">
      <c r="A12" s="715" t="s">
        <v>67</v>
      </c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7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</row>
    <row r="13" spans="1:43" ht="15.75" customHeight="1" x14ac:dyDescent="0.25">
      <c r="A13" s="718" t="s">
        <v>68</v>
      </c>
      <c r="B13" s="720" t="s">
        <v>69</v>
      </c>
      <c r="C13" s="720"/>
      <c r="D13" s="720"/>
      <c r="E13" s="720" t="s">
        <v>70</v>
      </c>
      <c r="F13" s="723" t="s">
        <v>78</v>
      </c>
      <c r="G13" s="724"/>
      <c r="H13" s="724"/>
      <c r="I13" s="725"/>
      <c r="J13" s="726" t="s">
        <v>327</v>
      </c>
      <c r="K13" s="726"/>
      <c r="L13" s="726"/>
      <c r="M13" s="726"/>
      <c r="N13" s="726"/>
      <c r="O13" s="727" t="s">
        <v>328</v>
      </c>
      <c r="P13" s="727"/>
      <c r="Q13" s="727"/>
      <c r="R13" s="727"/>
      <c r="S13" s="727"/>
      <c r="T13" s="538" t="s">
        <v>355</v>
      </c>
      <c r="U13" s="539"/>
      <c r="V13" s="539"/>
      <c r="W13" s="539"/>
      <c r="X13" s="539"/>
      <c r="Y13" s="540"/>
      <c r="AA13" s="279"/>
      <c r="AB13" s="280"/>
      <c r="AC13" s="280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</row>
    <row r="14" spans="1:43" ht="15.75" customHeight="1" x14ac:dyDescent="0.25">
      <c r="A14" s="718"/>
      <c r="B14" s="720"/>
      <c r="C14" s="720"/>
      <c r="D14" s="720"/>
      <c r="E14" s="720"/>
      <c r="F14" s="723"/>
      <c r="G14" s="724"/>
      <c r="H14" s="724"/>
      <c r="I14" s="725"/>
      <c r="J14" s="532" t="s">
        <v>352</v>
      </c>
      <c r="K14" s="533"/>
      <c r="L14" s="533"/>
      <c r="M14" s="533"/>
      <c r="N14" s="534"/>
      <c r="O14" s="535" t="s">
        <v>353</v>
      </c>
      <c r="P14" s="536"/>
      <c r="Q14" s="536"/>
      <c r="R14" s="536"/>
      <c r="S14" s="537"/>
      <c r="T14" s="538" t="s">
        <v>354</v>
      </c>
      <c r="U14" s="539"/>
      <c r="V14" s="539"/>
      <c r="W14" s="539"/>
      <c r="X14" s="539"/>
      <c r="Y14" s="540"/>
      <c r="AA14" s="279"/>
      <c r="AB14" s="280"/>
      <c r="AC14" s="280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</row>
    <row r="15" spans="1:43" ht="15.75" customHeight="1" x14ac:dyDescent="0.25">
      <c r="A15" s="719"/>
      <c r="B15" s="721"/>
      <c r="C15" s="721"/>
      <c r="D15" s="721"/>
      <c r="E15" s="721"/>
      <c r="F15" s="723"/>
      <c r="G15" s="724"/>
      <c r="H15" s="724"/>
      <c r="I15" s="725"/>
      <c r="J15" s="728" t="s">
        <v>69</v>
      </c>
      <c r="K15" s="728"/>
      <c r="L15" s="728"/>
      <c r="M15" s="728"/>
      <c r="N15" s="728" t="s">
        <v>79</v>
      </c>
      <c r="O15" s="730" t="s">
        <v>69</v>
      </c>
      <c r="P15" s="731"/>
      <c r="Q15" s="731"/>
      <c r="R15" s="732"/>
      <c r="S15" s="546" t="s">
        <v>79</v>
      </c>
      <c r="T15" s="547"/>
      <c r="U15" s="548"/>
      <c r="V15" s="733" t="s">
        <v>69</v>
      </c>
      <c r="W15" s="733"/>
      <c r="X15" s="733"/>
      <c r="Y15" s="733"/>
      <c r="AA15" s="279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</row>
    <row r="16" spans="1:43" x14ac:dyDescent="0.25">
      <c r="A16" s="719"/>
      <c r="B16" s="721"/>
      <c r="C16" s="721"/>
      <c r="D16" s="721"/>
      <c r="E16" s="721"/>
      <c r="F16" s="723"/>
      <c r="G16" s="724"/>
      <c r="H16" s="724"/>
      <c r="I16" s="725"/>
      <c r="J16" s="728" t="s">
        <v>6</v>
      </c>
      <c r="K16" s="728" t="s">
        <v>7</v>
      </c>
      <c r="L16" s="728"/>
      <c r="M16" s="728" t="s">
        <v>8</v>
      </c>
      <c r="N16" s="728"/>
      <c r="O16" s="728" t="s">
        <v>6</v>
      </c>
      <c r="P16" s="728" t="s">
        <v>7</v>
      </c>
      <c r="Q16" s="728"/>
      <c r="R16" s="728" t="s">
        <v>8</v>
      </c>
      <c r="S16" s="549"/>
      <c r="T16" s="550"/>
      <c r="U16" s="551"/>
      <c r="V16" s="728" t="s">
        <v>6</v>
      </c>
      <c r="W16" s="728" t="s">
        <v>7</v>
      </c>
      <c r="X16" s="728"/>
      <c r="Y16" s="728" t="s">
        <v>8</v>
      </c>
      <c r="AA16" s="279"/>
      <c r="AF16" s="282"/>
      <c r="AG16" s="281"/>
      <c r="AH16" s="281"/>
      <c r="AI16" s="281"/>
      <c r="AJ16" s="282"/>
      <c r="AK16" s="282"/>
      <c r="AL16" s="281"/>
      <c r="AM16" s="281"/>
      <c r="AN16" s="281"/>
      <c r="AO16" s="281"/>
      <c r="AP16" s="281"/>
      <c r="AQ16" s="281"/>
    </row>
    <row r="17" spans="1:43" x14ac:dyDescent="0.25">
      <c r="A17" s="719"/>
      <c r="B17" s="722"/>
      <c r="C17" s="722"/>
      <c r="D17" s="722"/>
      <c r="E17" s="722"/>
      <c r="F17" s="723"/>
      <c r="G17" s="724"/>
      <c r="H17" s="724"/>
      <c r="I17" s="725"/>
      <c r="J17" s="729"/>
      <c r="K17" s="283" t="s">
        <v>9</v>
      </c>
      <c r="L17" s="283" t="s">
        <v>10</v>
      </c>
      <c r="M17" s="729"/>
      <c r="N17" s="729"/>
      <c r="O17" s="729"/>
      <c r="P17" s="284" t="s">
        <v>9</v>
      </c>
      <c r="Q17" s="284" t="s">
        <v>10</v>
      </c>
      <c r="R17" s="729"/>
      <c r="S17" s="552"/>
      <c r="T17" s="553"/>
      <c r="U17" s="554"/>
      <c r="V17" s="728"/>
      <c r="W17" s="285" t="s">
        <v>9</v>
      </c>
      <c r="X17" s="285" t="s">
        <v>10</v>
      </c>
      <c r="Y17" s="728"/>
      <c r="AA17" s="279"/>
      <c r="AF17" s="287"/>
      <c r="AG17" s="286"/>
      <c r="AH17" s="288"/>
      <c r="AI17" s="286"/>
      <c r="AJ17" s="287"/>
      <c r="AK17" s="287"/>
      <c r="AL17" s="286"/>
      <c r="AM17" s="288"/>
      <c r="AN17" s="288"/>
      <c r="AO17" s="288"/>
      <c r="AP17" s="288"/>
      <c r="AQ17" s="288"/>
    </row>
    <row r="18" spans="1:43" ht="2.1" customHeight="1" x14ac:dyDescent="0.3">
      <c r="A18" s="289"/>
      <c r="B18" s="693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5"/>
      <c r="AA18" s="290"/>
      <c r="AB18" s="290"/>
      <c r="AC18" s="28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2"/>
      <c r="AO18" s="292"/>
      <c r="AP18" s="292"/>
      <c r="AQ18" s="292"/>
    </row>
    <row r="19" spans="1:43" ht="24.95" customHeight="1" x14ac:dyDescent="0.3">
      <c r="A19" s="696">
        <v>1</v>
      </c>
      <c r="B19" s="698" t="s">
        <v>139</v>
      </c>
      <c r="C19" s="699"/>
      <c r="D19" s="700"/>
      <c r="E19" s="58" t="s">
        <v>120</v>
      </c>
      <c r="F19" s="702" t="s">
        <v>124</v>
      </c>
      <c r="G19" s="703"/>
      <c r="H19" s="703"/>
      <c r="I19" s="704"/>
      <c r="J19" s="293"/>
      <c r="K19" s="293"/>
      <c r="L19" s="293"/>
      <c r="M19" s="293"/>
      <c r="N19" s="705"/>
      <c r="O19" s="293"/>
      <c r="P19" s="293"/>
      <c r="Q19" s="293"/>
      <c r="R19" s="293"/>
      <c r="S19" s="555"/>
      <c r="T19" s="556"/>
      <c r="U19" s="557"/>
      <c r="V19" s="293"/>
      <c r="W19" s="293"/>
      <c r="X19" s="293"/>
      <c r="Y19" s="293"/>
      <c r="AA19" s="290"/>
      <c r="AB19" s="290"/>
      <c r="AC19" s="28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  <c r="AO19" s="292"/>
      <c r="AP19" s="292"/>
      <c r="AQ19" s="292"/>
    </row>
    <row r="20" spans="1:43" ht="30" customHeight="1" x14ac:dyDescent="0.3">
      <c r="A20" s="697"/>
      <c r="B20" s="683"/>
      <c r="C20" s="684"/>
      <c r="D20" s="701"/>
      <c r="E20" s="59" t="s">
        <v>121</v>
      </c>
      <c r="F20" s="655"/>
      <c r="G20" s="656"/>
      <c r="H20" s="656"/>
      <c r="I20" s="657"/>
      <c r="J20" s="294"/>
      <c r="K20" s="294"/>
      <c r="L20" s="294"/>
      <c r="M20" s="294"/>
      <c r="N20" s="706"/>
      <c r="O20" s="294"/>
      <c r="P20" s="294"/>
      <c r="Q20" s="294"/>
      <c r="R20" s="294"/>
      <c r="S20" s="558"/>
      <c r="T20" s="559"/>
      <c r="U20" s="560"/>
      <c r="V20" s="294"/>
      <c r="W20" s="294"/>
      <c r="X20" s="294"/>
      <c r="Y20" s="294"/>
      <c r="AA20" s="290"/>
      <c r="AB20" s="290"/>
      <c r="AC20" s="28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2"/>
      <c r="AO20" s="292"/>
      <c r="AP20" s="292"/>
      <c r="AQ20" s="292"/>
    </row>
    <row r="21" spans="1:43" ht="30" customHeight="1" x14ac:dyDescent="0.3">
      <c r="A21" s="697"/>
      <c r="B21" s="683"/>
      <c r="C21" s="684"/>
      <c r="D21" s="701"/>
      <c r="E21" s="59" t="s">
        <v>122</v>
      </c>
      <c r="F21" s="707" t="s">
        <v>146</v>
      </c>
      <c r="G21" s="708"/>
      <c r="H21" s="708"/>
      <c r="I21" s="709"/>
      <c r="J21" s="293"/>
      <c r="K21" s="293"/>
      <c r="L21" s="293"/>
      <c r="M21" s="293"/>
      <c r="N21" s="706"/>
      <c r="O21" s="293"/>
      <c r="P21" s="293"/>
      <c r="Q21" s="293"/>
      <c r="R21" s="293"/>
      <c r="S21" s="558"/>
      <c r="T21" s="559"/>
      <c r="U21" s="560"/>
      <c r="V21" s="293"/>
      <c r="W21" s="293"/>
      <c r="X21" s="293"/>
      <c r="Y21" s="293"/>
      <c r="AA21" s="290"/>
      <c r="AB21" s="290"/>
      <c r="AC21" s="28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2"/>
      <c r="AO21" s="292"/>
      <c r="AP21" s="292"/>
      <c r="AQ21" s="292"/>
    </row>
    <row r="22" spans="1:43" ht="24.95" customHeight="1" thickBot="1" x14ac:dyDescent="0.35">
      <c r="A22" s="697"/>
      <c r="B22" s="683"/>
      <c r="C22" s="684"/>
      <c r="D22" s="701"/>
      <c r="E22" s="295" t="s">
        <v>123</v>
      </c>
      <c r="F22" s="702" t="s">
        <v>125</v>
      </c>
      <c r="G22" s="703"/>
      <c r="H22" s="703"/>
      <c r="I22" s="704"/>
      <c r="J22" s="296"/>
      <c r="K22" s="296"/>
      <c r="L22" s="296"/>
      <c r="M22" s="296"/>
      <c r="N22" s="706"/>
      <c r="O22" s="296"/>
      <c r="P22" s="296"/>
      <c r="Q22" s="296"/>
      <c r="R22" s="296"/>
      <c r="S22" s="561"/>
      <c r="T22" s="562"/>
      <c r="U22" s="563"/>
      <c r="V22" s="296"/>
      <c r="W22" s="296"/>
      <c r="X22" s="296"/>
      <c r="Y22" s="296"/>
      <c r="AA22" s="290"/>
      <c r="AB22" s="290"/>
      <c r="AC22" s="28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2"/>
      <c r="AO22" s="292"/>
      <c r="AP22" s="292"/>
      <c r="AQ22" s="292"/>
    </row>
    <row r="23" spans="1:43" ht="30" customHeight="1" thickTop="1" x14ac:dyDescent="0.3">
      <c r="A23" s="697"/>
      <c r="B23" s="648" t="s">
        <v>138</v>
      </c>
      <c r="C23" s="648"/>
      <c r="D23" s="648"/>
      <c r="E23" s="297" t="s">
        <v>126</v>
      </c>
      <c r="F23" s="650" t="s">
        <v>329</v>
      </c>
      <c r="G23" s="650"/>
      <c r="H23" s="650"/>
      <c r="I23" s="650"/>
      <c r="J23" s="298"/>
      <c r="K23" s="298"/>
      <c r="L23" s="298"/>
      <c r="M23" s="298"/>
      <c r="N23" s="299"/>
      <c r="O23" s="299"/>
      <c r="P23" s="299"/>
      <c r="Q23" s="299"/>
      <c r="R23" s="299"/>
      <c r="S23" s="516"/>
      <c r="T23" s="517"/>
      <c r="U23" s="518"/>
      <c r="V23" s="298"/>
      <c r="W23" s="298"/>
      <c r="X23" s="298"/>
      <c r="Y23" s="298"/>
      <c r="AA23" s="290"/>
      <c r="AB23" s="290"/>
      <c r="AC23" s="28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2"/>
      <c r="AO23" s="292"/>
      <c r="AP23" s="292"/>
      <c r="AQ23" s="292"/>
    </row>
    <row r="24" spans="1:43" ht="30" customHeight="1" thickBot="1" x14ac:dyDescent="0.35">
      <c r="A24" s="697"/>
      <c r="B24" s="710"/>
      <c r="C24" s="710"/>
      <c r="D24" s="710"/>
      <c r="E24" s="269" t="s">
        <v>330</v>
      </c>
      <c r="F24" s="680"/>
      <c r="G24" s="680"/>
      <c r="H24" s="680"/>
      <c r="I24" s="680"/>
      <c r="J24" s="296"/>
      <c r="K24" s="296"/>
      <c r="L24" s="296"/>
      <c r="M24" s="296"/>
      <c r="N24" s="300"/>
      <c r="O24" s="300"/>
      <c r="P24" s="300"/>
      <c r="Q24" s="300"/>
      <c r="R24" s="300"/>
      <c r="S24" s="519"/>
      <c r="T24" s="520"/>
      <c r="U24" s="521"/>
      <c r="V24" s="296"/>
      <c r="W24" s="296"/>
      <c r="X24" s="296"/>
      <c r="Y24" s="296"/>
      <c r="AA24" s="290"/>
      <c r="AB24" s="290"/>
      <c r="AC24" s="28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2"/>
      <c r="AO24" s="292"/>
      <c r="AP24" s="292"/>
      <c r="AQ24" s="292"/>
    </row>
    <row r="25" spans="1:43" ht="24.95" customHeight="1" thickTop="1" x14ac:dyDescent="0.3">
      <c r="A25" s="697"/>
      <c r="B25" s="681" t="s">
        <v>140</v>
      </c>
      <c r="C25" s="682"/>
      <c r="D25" s="682"/>
      <c r="E25" s="297" t="s">
        <v>127</v>
      </c>
      <c r="F25" s="650" t="s">
        <v>128</v>
      </c>
      <c r="G25" s="650"/>
      <c r="H25" s="650"/>
      <c r="I25" s="650"/>
      <c r="J25" s="298"/>
      <c r="K25" s="298"/>
      <c r="L25" s="298"/>
      <c r="M25" s="298"/>
      <c r="N25" s="299"/>
      <c r="O25" s="299"/>
      <c r="P25" s="299"/>
      <c r="Q25" s="299"/>
      <c r="R25" s="299"/>
      <c r="S25" s="501"/>
      <c r="T25" s="502"/>
      <c r="U25" s="503"/>
      <c r="V25" s="298"/>
      <c r="W25" s="298"/>
      <c r="X25" s="298"/>
      <c r="Y25" s="298"/>
      <c r="AA25" s="290"/>
      <c r="AB25" s="290"/>
      <c r="AC25" s="28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2"/>
      <c r="AO25" s="292"/>
      <c r="AP25" s="292"/>
      <c r="AQ25" s="292"/>
    </row>
    <row r="26" spans="1:43" ht="24.95" customHeight="1" x14ac:dyDescent="0.3">
      <c r="A26" s="697"/>
      <c r="B26" s="683"/>
      <c r="C26" s="684"/>
      <c r="D26" s="684"/>
      <c r="E26" s="59" t="s">
        <v>331</v>
      </c>
      <c r="F26" s="583" t="s">
        <v>158</v>
      </c>
      <c r="G26" s="583"/>
      <c r="H26" s="583"/>
      <c r="I26" s="583"/>
      <c r="J26" s="293"/>
      <c r="K26" s="293"/>
      <c r="L26" s="293"/>
      <c r="M26" s="293"/>
      <c r="N26" s="301"/>
      <c r="O26" s="301"/>
      <c r="P26" s="301"/>
      <c r="Q26" s="301"/>
      <c r="R26" s="301"/>
      <c r="S26" s="522"/>
      <c r="T26" s="523"/>
      <c r="U26" s="524"/>
      <c r="V26" s="293"/>
      <c r="W26" s="293"/>
      <c r="X26" s="293"/>
      <c r="Y26" s="293"/>
      <c r="AA26" s="290"/>
      <c r="AB26" s="290"/>
      <c r="AC26" s="28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2"/>
      <c r="AO26" s="292"/>
      <c r="AP26" s="292"/>
      <c r="AQ26" s="292"/>
    </row>
    <row r="27" spans="1:43" ht="24.95" customHeight="1" thickBot="1" x14ac:dyDescent="0.35">
      <c r="A27" s="674"/>
      <c r="B27" s="685"/>
      <c r="C27" s="686"/>
      <c r="D27" s="686"/>
      <c r="E27" s="168" t="s">
        <v>332</v>
      </c>
      <c r="F27" s="651" t="s">
        <v>333</v>
      </c>
      <c r="G27" s="651"/>
      <c r="H27" s="651"/>
      <c r="I27" s="651"/>
      <c r="J27" s="302"/>
      <c r="K27" s="302"/>
      <c r="L27" s="302"/>
      <c r="M27" s="302"/>
      <c r="N27" s="303"/>
      <c r="O27" s="303"/>
      <c r="P27" s="303"/>
      <c r="Q27" s="303"/>
      <c r="R27" s="303"/>
      <c r="S27" s="504"/>
      <c r="T27" s="505"/>
      <c r="U27" s="506"/>
      <c r="V27" s="302"/>
      <c r="W27" s="302"/>
      <c r="X27" s="302"/>
      <c r="Y27" s="302"/>
      <c r="AA27" s="290"/>
      <c r="AB27" s="290"/>
      <c r="AC27" s="281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292"/>
      <c r="AO27" s="292"/>
      <c r="AP27" s="292"/>
      <c r="AQ27" s="292"/>
    </row>
    <row r="28" spans="1:43" ht="39.950000000000003" customHeight="1" thickTop="1" thickBot="1" x14ac:dyDescent="0.35">
      <c r="A28" s="687">
        <v>2</v>
      </c>
      <c r="B28" s="690" t="s">
        <v>141</v>
      </c>
      <c r="C28" s="691"/>
      <c r="D28" s="691"/>
      <c r="E28" s="305" t="s">
        <v>130</v>
      </c>
      <c r="F28" s="692" t="s">
        <v>133</v>
      </c>
      <c r="G28" s="692"/>
      <c r="H28" s="692"/>
      <c r="I28" s="692"/>
      <c r="J28" s="306"/>
      <c r="K28" s="306"/>
      <c r="L28" s="306"/>
      <c r="M28" s="306"/>
      <c r="N28" s="307"/>
      <c r="O28" s="307"/>
      <c r="P28" s="307"/>
      <c r="Q28" s="307"/>
      <c r="R28" s="307"/>
      <c r="S28" s="525"/>
      <c r="T28" s="526"/>
      <c r="U28" s="527"/>
      <c r="V28" s="306"/>
      <c r="W28" s="306"/>
      <c r="X28" s="306"/>
      <c r="Y28" s="306"/>
    </row>
    <row r="29" spans="1:43" ht="30" customHeight="1" thickTop="1" x14ac:dyDescent="0.3">
      <c r="A29" s="688"/>
      <c r="B29" s="664" t="s">
        <v>142</v>
      </c>
      <c r="C29" s="665"/>
      <c r="D29" s="665"/>
      <c r="E29" s="68" t="s">
        <v>131</v>
      </c>
      <c r="F29" s="668" t="s">
        <v>334</v>
      </c>
      <c r="G29" s="669"/>
      <c r="H29" s="669"/>
      <c r="I29" s="669"/>
      <c r="J29" s="308"/>
      <c r="K29" s="308"/>
      <c r="L29" s="308"/>
      <c r="M29" s="308"/>
      <c r="N29" s="309"/>
      <c r="O29" s="309"/>
      <c r="P29" s="309"/>
      <c r="Q29" s="309"/>
      <c r="R29" s="309"/>
      <c r="S29" s="501"/>
      <c r="T29" s="502"/>
      <c r="U29" s="503"/>
      <c r="V29" s="308"/>
      <c r="W29" s="308"/>
      <c r="X29" s="308"/>
      <c r="Y29" s="308"/>
    </row>
    <row r="30" spans="1:43" ht="30" customHeight="1" x14ac:dyDescent="0.3">
      <c r="A30" s="688"/>
      <c r="B30" s="664"/>
      <c r="C30" s="665"/>
      <c r="D30" s="665"/>
      <c r="E30" s="59" t="s">
        <v>335</v>
      </c>
      <c r="F30" s="670"/>
      <c r="G30" s="669"/>
      <c r="H30" s="669"/>
      <c r="I30" s="669"/>
      <c r="J30" s="293"/>
      <c r="K30" s="293"/>
      <c r="L30" s="293"/>
      <c r="M30" s="293"/>
      <c r="N30" s="301"/>
      <c r="O30" s="301"/>
      <c r="P30" s="301"/>
      <c r="Q30" s="301"/>
      <c r="R30" s="301"/>
      <c r="S30" s="522"/>
      <c r="T30" s="523"/>
      <c r="U30" s="524"/>
      <c r="V30" s="293"/>
      <c r="W30" s="293"/>
      <c r="X30" s="293"/>
      <c r="Y30" s="293"/>
    </row>
    <row r="31" spans="1:43" ht="30" customHeight="1" thickBot="1" x14ac:dyDescent="0.35">
      <c r="A31" s="689"/>
      <c r="B31" s="666"/>
      <c r="C31" s="667"/>
      <c r="D31" s="667"/>
      <c r="E31" s="168" t="s">
        <v>132</v>
      </c>
      <c r="F31" s="671"/>
      <c r="G31" s="672"/>
      <c r="H31" s="672"/>
      <c r="I31" s="672"/>
      <c r="J31" s="302"/>
      <c r="K31" s="302"/>
      <c r="L31" s="302"/>
      <c r="M31" s="302"/>
      <c r="N31" s="303"/>
      <c r="O31" s="303"/>
      <c r="P31" s="303"/>
      <c r="Q31" s="303"/>
      <c r="R31" s="303"/>
      <c r="S31" s="504"/>
      <c r="T31" s="505"/>
      <c r="U31" s="506"/>
      <c r="V31" s="302"/>
      <c r="W31" s="302"/>
      <c r="X31" s="302"/>
      <c r="Y31" s="302"/>
    </row>
    <row r="32" spans="1:43" ht="39.950000000000003" customHeight="1" thickTop="1" x14ac:dyDescent="0.3">
      <c r="A32" s="673">
        <v>3</v>
      </c>
      <c r="B32" s="675" t="s">
        <v>336</v>
      </c>
      <c r="C32" s="676"/>
      <c r="D32" s="676"/>
      <c r="E32" s="297" t="s">
        <v>80</v>
      </c>
      <c r="F32" s="650" t="s">
        <v>134</v>
      </c>
      <c r="G32" s="650"/>
      <c r="H32" s="650"/>
      <c r="I32" s="650"/>
      <c r="J32" s="298"/>
      <c r="K32" s="298"/>
      <c r="L32" s="298"/>
      <c r="M32" s="298"/>
      <c r="N32" s="299"/>
      <c r="O32" s="299"/>
      <c r="P32" s="299"/>
      <c r="Q32" s="299"/>
      <c r="R32" s="299"/>
      <c r="S32" s="501"/>
      <c r="T32" s="502"/>
      <c r="U32" s="503"/>
      <c r="V32" s="298"/>
      <c r="W32" s="298"/>
      <c r="X32" s="298"/>
      <c r="Y32" s="298"/>
    </row>
    <row r="33" spans="1:26" ht="30" customHeight="1" thickBot="1" x14ac:dyDescent="0.35">
      <c r="A33" s="674"/>
      <c r="B33" s="677" t="s">
        <v>337</v>
      </c>
      <c r="C33" s="678"/>
      <c r="D33" s="678"/>
      <c r="E33" s="310" t="s">
        <v>338</v>
      </c>
      <c r="F33" s="679" t="s">
        <v>133</v>
      </c>
      <c r="G33" s="679"/>
      <c r="H33" s="679"/>
      <c r="I33" s="679"/>
      <c r="J33" s="302"/>
      <c r="K33" s="302"/>
      <c r="L33" s="302"/>
      <c r="M33" s="302"/>
      <c r="N33" s="303"/>
      <c r="O33" s="303"/>
      <c r="P33" s="303"/>
      <c r="Q33" s="303"/>
      <c r="R33" s="303"/>
      <c r="S33" s="504"/>
      <c r="T33" s="505"/>
      <c r="U33" s="506"/>
      <c r="V33" s="302"/>
      <c r="W33" s="302"/>
      <c r="X33" s="302"/>
      <c r="Y33" s="302"/>
    </row>
    <row r="34" spans="1:26" ht="30" customHeight="1" thickTop="1" x14ac:dyDescent="0.3">
      <c r="A34" s="615">
        <v>4</v>
      </c>
      <c r="B34" s="648" t="s">
        <v>143</v>
      </c>
      <c r="C34" s="648"/>
      <c r="D34" s="648"/>
      <c r="E34" s="297" t="s">
        <v>137</v>
      </c>
      <c r="F34" s="650" t="s">
        <v>135</v>
      </c>
      <c r="G34" s="650"/>
      <c r="H34" s="650"/>
      <c r="I34" s="650"/>
      <c r="J34" s="298"/>
      <c r="K34" s="298"/>
      <c r="L34" s="298"/>
      <c r="M34" s="298"/>
      <c r="N34" s="299"/>
      <c r="O34" s="299"/>
      <c r="P34" s="299"/>
      <c r="Q34" s="299"/>
      <c r="R34" s="299"/>
      <c r="S34" s="501"/>
      <c r="T34" s="502"/>
      <c r="U34" s="503"/>
      <c r="V34" s="298"/>
      <c r="W34" s="298"/>
      <c r="X34" s="298"/>
      <c r="Y34" s="298"/>
    </row>
    <row r="35" spans="1:26" ht="30" customHeight="1" thickBot="1" x14ac:dyDescent="0.35">
      <c r="A35" s="616"/>
      <c r="B35" s="649"/>
      <c r="C35" s="649"/>
      <c r="D35" s="649"/>
      <c r="E35" s="168" t="s">
        <v>71</v>
      </c>
      <c r="F35" s="651"/>
      <c r="G35" s="651"/>
      <c r="H35" s="651"/>
      <c r="I35" s="651"/>
      <c r="J35" s="302"/>
      <c r="K35" s="302"/>
      <c r="L35" s="302"/>
      <c r="M35" s="302"/>
      <c r="N35" s="303"/>
      <c r="O35" s="303"/>
      <c r="P35" s="303"/>
      <c r="Q35" s="303"/>
      <c r="R35" s="303"/>
      <c r="S35" s="504"/>
      <c r="T35" s="505"/>
      <c r="U35" s="506"/>
      <c r="V35" s="302"/>
      <c r="W35" s="302"/>
      <c r="X35" s="302"/>
      <c r="Y35" s="302"/>
    </row>
    <row r="36" spans="1:26" ht="30" customHeight="1" thickTop="1" x14ac:dyDescent="0.3">
      <c r="A36" s="616"/>
      <c r="B36" s="652" t="s">
        <v>339</v>
      </c>
      <c r="C36" s="652"/>
      <c r="D36" s="652"/>
      <c r="E36" s="311" t="s">
        <v>81</v>
      </c>
      <c r="F36" s="655" t="s">
        <v>135</v>
      </c>
      <c r="G36" s="656"/>
      <c r="H36" s="656"/>
      <c r="I36" s="657"/>
      <c r="J36" s="312"/>
      <c r="K36" s="312"/>
      <c r="L36" s="312"/>
      <c r="M36" s="312"/>
      <c r="N36" s="661"/>
      <c r="O36" s="312"/>
      <c r="P36" s="312"/>
      <c r="Q36" s="312"/>
      <c r="R36" s="312"/>
      <c r="S36" s="507"/>
      <c r="T36" s="508"/>
      <c r="U36" s="509"/>
      <c r="V36" s="312"/>
      <c r="W36" s="312"/>
      <c r="X36" s="312"/>
      <c r="Y36" s="312"/>
    </row>
    <row r="37" spans="1:26" ht="35.1" customHeight="1" x14ac:dyDescent="0.3">
      <c r="A37" s="616"/>
      <c r="B37" s="653"/>
      <c r="C37" s="653"/>
      <c r="D37" s="653"/>
      <c r="E37" s="313" t="s">
        <v>82</v>
      </c>
      <c r="F37" s="655"/>
      <c r="G37" s="656"/>
      <c r="H37" s="656"/>
      <c r="I37" s="657"/>
      <c r="J37" s="314"/>
      <c r="K37" s="314"/>
      <c r="L37" s="314"/>
      <c r="M37" s="314"/>
      <c r="N37" s="662"/>
      <c r="O37" s="314"/>
      <c r="P37" s="314"/>
      <c r="Q37" s="314"/>
      <c r="R37" s="314"/>
      <c r="S37" s="510"/>
      <c r="T37" s="511"/>
      <c r="U37" s="512"/>
      <c r="V37" s="314"/>
      <c r="W37" s="314"/>
      <c r="X37" s="314"/>
      <c r="Y37" s="314"/>
    </row>
    <row r="38" spans="1:26" ht="24.95" customHeight="1" thickBot="1" x14ac:dyDescent="0.35">
      <c r="A38" s="647"/>
      <c r="B38" s="654"/>
      <c r="C38" s="654"/>
      <c r="D38" s="654"/>
      <c r="E38" s="168" t="s">
        <v>83</v>
      </c>
      <c r="F38" s="658"/>
      <c r="G38" s="659"/>
      <c r="H38" s="659"/>
      <c r="I38" s="660"/>
      <c r="J38" s="315"/>
      <c r="K38" s="315"/>
      <c r="L38" s="315"/>
      <c r="M38" s="315"/>
      <c r="N38" s="663"/>
      <c r="O38" s="315"/>
      <c r="P38" s="315"/>
      <c r="Q38" s="315"/>
      <c r="R38" s="315"/>
      <c r="S38" s="513"/>
      <c r="T38" s="514"/>
      <c r="U38" s="515"/>
      <c r="V38" s="315"/>
      <c r="W38" s="315"/>
      <c r="X38" s="315"/>
      <c r="Y38" s="315"/>
    </row>
    <row r="39" spans="1:26" ht="20.100000000000001" customHeight="1" thickTop="1" thickBot="1" x14ac:dyDescent="0.3">
      <c r="A39" s="614"/>
      <c r="B39" s="614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40"/>
    </row>
    <row r="40" spans="1:26" ht="24.95" customHeight="1" thickTop="1" x14ac:dyDescent="0.25">
      <c r="A40" s="615">
        <v>5</v>
      </c>
      <c r="B40" s="617" t="s">
        <v>340</v>
      </c>
      <c r="C40" s="618"/>
      <c r="D40" s="619"/>
      <c r="E40" s="297" t="s">
        <v>341</v>
      </c>
      <c r="F40" s="626" t="s">
        <v>136</v>
      </c>
      <c r="G40" s="627"/>
      <c r="H40" s="627"/>
      <c r="I40" s="627"/>
      <c r="J40" s="317"/>
      <c r="K40" s="317"/>
      <c r="L40" s="317"/>
      <c r="M40" s="317"/>
      <c r="N40" s="317"/>
      <c r="O40" s="317"/>
      <c r="P40" s="317"/>
      <c r="Q40" s="317"/>
      <c r="R40" s="317"/>
      <c r="S40" s="635"/>
      <c r="T40" s="636"/>
      <c r="U40" s="637"/>
      <c r="V40" s="317"/>
      <c r="W40" s="317"/>
      <c r="X40" s="317"/>
      <c r="Y40" s="317"/>
      <c r="Z40" s="40"/>
    </row>
    <row r="41" spans="1:26" ht="45" customHeight="1" x14ac:dyDescent="0.25">
      <c r="A41" s="616"/>
      <c r="B41" s="620"/>
      <c r="C41" s="621"/>
      <c r="D41" s="622"/>
      <c r="E41" s="59" t="s">
        <v>72</v>
      </c>
      <c r="F41" s="628"/>
      <c r="G41" s="629"/>
      <c r="H41" s="629"/>
      <c r="I41" s="629"/>
      <c r="J41" s="318"/>
      <c r="K41" s="318"/>
      <c r="L41" s="318"/>
      <c r="M41" s="318"/>
      <c r="N41" s="318"/>
      <c r="O41" s="318"/>
      <c r="P41" s="318"/>
      <c r="Q41" s="318"/>
      <c r="R41" s="318"/>
      <c r="S41" s="638"/>
      <c r="T41" s="639"/>
      <c r="U41" s="640"/>
      <c r="V41" s="318"/>
      <c r="W41" s="318"/>
      <c r="X41" s="318"/>
      <c r="Y41" s="318"/>
      <c r="Z41" s="40"/>
    </row>
    <row r="42" spans="1:26" ht="54.95" customHeight="1" thickBot="1" x14ac:dyDescent="0.3">
      <c r="A42" s="616"/>
      <c r="B42" s="623"/>
      <c r="C42" s="624"/>
      <c r="D42" s="625"/>
      <c r="E42" s="319" t="s">
        <v>342</v>
      </c>
      <c r="F42" s="630"/>
      <c r="G42" s="631"/>
      <c r="H42" s="631"/>
      <c r="I42" s="631"/>
      <c r="J42" s="320"/>
      <c r="K42" s="320"/>
      <c r="L42" s="320"/>
      <c r="M42" s="320"/>
      <c r="N42" s="320"/>
      <c r="O42" s="320"/>
      <c r="P42" s="320"/>
      <c r="Q42" s="320"/>
      <c r="R42" s="320"/>
      <c r="S42" s="641"/>
      <c r="T42" s="642"/>
      <c r="U42" s="643"/>
      <c r="V42" s="320"/>
      <c r="W42" s="320"/>
      <c r="X42" s="320"/>
      <c r="Y42" s="320"/>
      <c r="Z42" s="40"/>
    </row>
    <row r="43" spans="1:26" ht="39.950000000000003" customHeight="1" thickTop="1" x14ac:dyDescent="0.3">
      <c r="A43" s="616"/>
      <c r="B43" s="632" t="s">
        <v>343</v>
      </c>
      <c r="C43" s="632"/>
      <c r="D43" s="632"/>
      <c r="E43" s="383" t="s">
        <v>73</v>
      </c>
      <c r="F43" s="633" t="s">
        <v>136</v>
      </c>
      <c r="G43" s="633"/>
      <c r="H43" s="633"/>
      <c r="I43" s="634"/>
      <c r="J43" s="384"/>
      <c r="K43" s="384"/>
      <c r="L43" s="384"/>
      <c r="M43" s="384"/>
      <c r="N43" s="385"/>
      <c r="O43" s="384"/>
      <c r="P43" s="384"/>
      <c r="Q43" s="384"/>
      <c r="R43" s="384"/>
      <c r="S43" s="644"/>
      <c r="T43" s="645"/>
      <c r="U43" s="646"/>
      <c r="V43" s="384"/>
      <c r="W43" s="384"/>
      <c r="X43" s="384"/>
      <c r="Y43" s="384"/>
    </row>
    <row r="44" spans="1:26" ht="12" customHeight="1" x14ac:dyDescent="0.25">
      <c r="A44" s="543" t="s">
        <v>84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5"/>
    </row>
    <row r="45" spans="1:26" ht="16.5" x14ac:dyDescent="0.3">
      <c r="A45" s="605"/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382"/>
      <c r="X45" s="382"/>
      <c r="Y45" s="382"/>
    </row>
    <row r="46" spans="1:26" ht="15" customHeight="1" x14ac:dyDescent="0.25">
      <c r="A46" s="606" t="s">
        <v>66</v>
      </c>
      <c r="B46" s="607"/>
      <c r="C46" s="607"/>
      <c r="D46" s="541" t="str">
        <f>L7</f>
        <v/>
      </c>
      <c r="E46" s="541"/>
      <c r="F46" s="541"/>
      <c r="G46" s="541"/>
      <c r="H46" s="541"/>
      <c r="I46" s="541"/>
      <c r="J46" s="149"/>
      <c r="K46" s="149"/>
      <c r="L46" s="149"/>
      <c r="M46" s="149"/>
      <c r="N46" s="379"/>
      <c r="O46" s="379"/>
      <c r="P46" s="379"/>
      <c r="Q46" s="379"/>
      <c r="R46" s="610" t="s">
        <v>356</v>
      </c>
      <c r="S46" s="610"/>
      <c r="T46" s="610"/>
      <c r="U46" s="610"/>
      <c r="V46" s="610"/>
      <c r="W46" s="610"/>
      <c r="X46" s="610"/>
      <c r="Y46" s="611"/>
    </row>
    <row r="47" spans="1:26" ht="15" customHeight="1" x14ac:dyDescent="0.25">
      <c r="A47" s="608"/>
      <c r="B47" s="609"/>
      <c r="C47" s="609"/>
      <c r="D47" s="542"/>
      <c r="E47" s="542"/>
      <c r="F47" s="542"/>
      <c r="G47" s="542"/>
      <c r="H47" s="542"/>
      <c r="I47" s="542"/>
      <c r="J47" s="380"/>
      <c r="K47" s="380"/>
      <c r="L47" s="380"/>
      <c r="M47" s="380"/>
      <c r="N47" s="381"/>
      <c r="O47" s="380"/>
      <c r="P47" s="381"/>
      <c r="Q47" s="381"/>
      <c r="R47" s="612"/>
      <c r="S47" s="612"/>
      <c r="T47" s="612"/>
      <c r="U47" s="612"/>
      <c r="V47" s="612"/>
      <c r="W47" s="612"/>
      <c r="X47" s="612"/>
      <c r="Y47" s="613"/>
    </row>
    <row r="48" spans="1:26" ht="5.0999999999999996" customHeight="1" thickBot="1" x14ac:dyDescent="0.3">
      <c r="A48" s="32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58" ht="16.5" customHeight="1" thickBot="1" x14ac:dyDescent="0.3">
      <c r="A49" s="597" t="s">
        <v>86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9"/>
    </row>
    <row r="50" spans="1:58" ht="15.75" customHeight="1" thickBot="1" x14ac:dyDescent="0.3">
      <c r="A50" s="600" t="s">
        <v>68</v>
      </c>
      <c r="B50" s="602" t="s">
        <v>69</v>
      </c>
      <c r="C50" s="602"/>
      <c r="D50" s="602"/>
      <c r="E50" s="322" t="s">
        <v>87</v>
      </c>
      <c r="F50" s="322"/>
      <c r="G50" s="604" t="s">
        <v>88</v>
      </c>
      <c r="H50" s="604"/>
      <c r="I50" s="604"/>
      <c r="J50" s="604"/>
      <c r="K50" s="604"/>
      <c r="L50" s="604"/>
      <c r="M50" s="604"/>
      <c r="N50" s="604"/>
      <c r="O50" s="604" t="s">
        <v>89</v>
      </c>
      <c r="P50" s="604"/>
      <c r="Q50" s="604"/>
      <c r="R50" s="604"/>
      <c r="S50" s="604"/>
      <c r="T50" s="604"/>
      <c r="U50" s="604"/>
      <c r="V50" s="604" t="s">
        <v>344</v>
      </c>
      <c r="W50" s="604"/>
      <c r="X50" s="604"/>
      <c r="Y50" s="604"/>
    </row>
    <row r="51" spans="1:58" ht="15.75" customHeight="1" thickBot="1" x14ac:dyDescent="0.3">
      <c r="A51" s="600"/>
      <c r="B51" s="602"/>
      <c r="C51" s="602"/>
      <c r="D51" s="602"/>
      <c r="E51" s="322"/>
      <c r="F51" s="322"/>
      <c r="G51" s="323" t="s">
        <v>345</v>
      </c>
      <c r="H51" s="595" t="s">
        <v>7</v>
      </c>
      <c r="I51" s="595"/>
      <c r="J51" s="595" t="s">
        <v>8</v>
      </c>
      <c r="K51" s="595" t="s">
        <v>90</v>
      </c>
      <c r="L51" s="595"/>
      <c r="M51" s="595"/>
      <c r="N51" s="595"/>
      <c r="O51" s="595" t="s">
        <v>6</v>
      </c>
      <c r="P51" s="595" t="s">
        <v>7</v>
      </c>
      <c r="Q51" s="595"/>
      <c r="R51" s="595" t="s">
        <v>8</v>
      </c>
      <c r="S51" s="595" t="s">
        <v>90</v>
      </c>
      <c r="T51" s="595"/>
      <c r="U51" s="595"/>
      <c r="V51" s="595" t="s">
        <v>6</v>
      </c>
      <c r="W51" s="595" t="s">
        <v>7</v>
      </c>
      <c r="X51" s="595"/>
      <c r="Y51" s="595" t="s">
        <v>8</v>
      </c>
    </row>
    <row r="52" spans="1:58" ht="15.95" customHeight="1" thickBot="1" x14ac:dyDescent="0.3">
      <c r="A52" s="601"/>
      <c r="B52" s="603"/>
      <c r="C52" s="603"/>
      <c r="D52" s="603"/>
      <c r="E52" s="324"/>
      <c r="F52" s="324"/>
      <c r="G52" s="325" t="s">
        <v>8</v>
      </c>
      <c r="H52" s="326" t="s">
        <v>9</v>
      </c>
      <c r="I52" s="326" t="s">
        <v>10</v>
      </c>
      <c r="J52" s="596"/>
      <c r="K52" s="596"/>
      <c r="L52" s="596"/>
      <c r="M52" s="596"/>
      <c r="N52" s="596"/>
      <c r="O52" s="596"/>
      <c r="P52" s="326" t="s">
        <v>9</v>
      </c>
      <c r="Q52" s="326" t="s">
        <v>10</v>
      </c>
      <c r="R52" s="596"/>
      <c r="S52" s="596"/>
      <c r="T52" s="596"/>
      <c r="U52" s="596"/>
      <c r="V52" s="596"/>
      <c r="W52" s="325" t="s">
        <v>9</v>
      </c>
      <c r="X52" s="325" t="s">
        <v>10</v>
      </c>
      <c r="Y52" s="596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58" ht="38.1" customHeight="1" thickTop="1" x14ac:dyDescent="0.3">
      <c r="A53" s="584">
        <v>3</v>
      </c>
      <c r="B53" s="586" t="s">
        <v>346</v>
      </c>
      <c r="C53" s="586"/>
      <c r="D53" s="586"/>
      <c r="E53" s="588" t="s">
        <v>91</v>
      </c>
      <c r="F53" s="588"/>
      <c r="G53" s="328"/>
      <c r="H53" s="328"/>
      <c r="I53" s="328"/>
      <c r="J53" s="329"/>
      <c r="K53" s="589"/>
      <c r="L53" s="590"/>
      <c r="M53" s="590"/>
      <c r="N53" s="591"/>
      <c r="O53" s="330"/>
      <c r="P53" s="330"/>
      <c r="Q53" s="331"/>
      <c r="R53" s="331"/>
      <c r="S53" s="592"/>
      <c r="T53" s="592"/>
      <c r="U53" s="592"/>
      <c r="V53" s="312"/>
      <c r="W53" s="312"/>
      <c r="X53" s="312"/>
      <c r="Y53" s="312"/>
      <c r="AA53" s="332"/>
      <c r="AB53" s="333"/>
      <c r="AC53" s="333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</row>
    <row r="54" spans="1:58" ht="38.1" customHeight="1" x14ac:dyDescent="0.3">
      <c r="A54" s="585"/>
      <c r="B54" s="587"/>
      <c r="C54" s="587"/>
      <c r="D54" s="587"/>
      <c r="E54" s="582" t="s">
        <v>92</v>
      </c>
      <c r="F54" s="582"/>
      <c r="G54" s="270"/>
      <c r="H54" s="270"/>
      <c r="I54" s="270"/>
      <c r="J54" s="336"/>
      <c r="K54" s="578"/>
      <c r="L54" s="579"/>
      <c r="M54" s="579"/>
      <c r="N54" s="580"/>
      <c r="O54" s="337"/>
      <c r="P54" s="337"/>
      <c r="Q54" s="337"/>
      <c r="R54" s="337"/>
      <c r="S54" s="581"/>
      <c r="T54" s="581"/>
      <c r="U54" s="581"/>
      <c r="V54" s="314"/>
      <c r="W54" s="314"/>
      <c r="X54" s="314"/>
      <c r="Y54" s="314"/>
      <c r="AA54" s="332"/>
      <c r="AB54" s="333"/>
      <c r="AC54" s="333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8"/>
      <c r="AO54" s="338"/>
      <c r="AP54" s="338"/>
      <c r="AQ54" s="332"/>
      <c r="AR54" s="333"/>
      <c r="AS54" s="333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</row>
    <row r="55" spans="1:58" ht="38.1" customHeight="1" x14ac:dyDescent="0.3">
      <c r="A55" s="585"/>
      <c r="B55" s="587"/>
      <c r="C55" s="587"/>
      <c r="D55" s="587"/>
      <c r="E55" s="582" t="s">
        <v>93</v>
      </c>
      <c r="F55" s="582"/>
      <c r="G55" s="270"/>
      <c r="H55" s="270"/>
      <c r="I55" s="270"/>
      <c r="J55" s="336"/>
      <c r="K55" s="578"/>
      <c r="L55" s="579"/>
      <c r="M55" s="579"/>
      <c r="N55" s="580"/>
      <c r="O55" s="337"/>
      <c r="P55" s="337"/>
      <c r="Q55" s="337"/>
      <c r="R55" s="337"/>
      <c r="S55" s="581"/>
      <c r="T55" s="581"/>
      <c r="U55" s="581"/>
      <c r="V55" s="314"/>
      <c r="W55" s="314"/>
      <c r="X55" s="314"/>
      <c r="Y55" s="314"/>
      <c r="AA55" s="332"/>
      <c r="AB55" s="333"/>
      <c r="AC55" s="333"/>
      <c r="AD55" s="334"/>
      <c r="AE55" s="339"/>
      <c r="AF55" s="339"/>
      <c r="AG55" s="334"/>
      <c r="AH55" s="334"/>
      <c r="AI55" s="334"/>
      <c r="AJ55" s="339"/>
      <c r="AK55" s="339"/>
      <c r="AL55" s="334"/>
      <c r="AM55" s="334"/>
      <c r="AN55" s="338"/>
      <c r="AO55" s="338"/>
      <c r="AP55" s="338"/>
      <c r="AQ55" s="332"/>
      <c r="AR55" s="333"/>
      <c r="AS55" s="333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8"/>
      <c r="BE55" s="338"/>
      <c r="BF55" s="338"/>
    </row>
    <row r="56" spans="1:58" ht="20.100000000000001" customHeight="1" x14ac:dyDescent="0.3">
      <c r="A56" s="585"/>
      <c r="B56" s="587"/>
      <c r="C56" s="587"/>
      <c r="D56" s="587"/>
      <c r="E56" s="582" t="s">
        <v>94</v>
      </c>
      <c r="F56" s="582"/>
      <c r="G56" s="270"/>
      <c r="H56" s="270"/>
      <c r="I56" s="270"/>
      <c r="J56" s="336"/>
      <c r="K56" s="578"/>
      <c r="L56" s="579"/>
      <c r="M56" s="579"/>
      <c r="N56" s="580"/>
      <c r="O56" s="337"/>
      <c r="P56" s="337"/>
      <c r="Q56" s="337"/>
      <c r="R56" s="337"/>
      <c r="S56" s="581"/>
      <c r="T56" s="581"/>
      <c r="U56" s="581"/>
      <c r="V56" s="314"/>
      <c r="W56" s="314"/>
      <c r="X56" s="314"/>
      <c r="Y56" s="314"/>
      <c r="AA56" s="332"/>
      <c r="AB56" s="333"/>
      <c r="AC56" s="339"/>
      <c r="AD56" s="286"/>
      <c r="AE56" s="287"/>
      <c r="AF56" s="287"/>
      <c r="AG56" s="286"/>
      <c r="AH56" s="340"/>
      <c r="AI56" s="286"/>
      <c r="AJ56" s="287"/>
      <c r="AK56" s="287"/>
      <c r="AL56" s="286"/>
      <c r="AM56" s="340"/>
      <c r="AN56" s="340"/>
      <c r="AO56" s="340"/>
      <c r="AP56" s="340"/>
      <c r="AQ56" s="332"/>
      <c r="AR56" s="333"/>
      <c r="AS56" s="333"/>
      <c r="AT56" s="334"/>
      <c r="AU56" s="339"/>
      <c r="AV56" s="339"/>
      <c r="AW56" s="334"/>
      <c r="AX56" s="334"/>
      <c r="AY56" s="334"/>
      <c r="AZ56" s="339"/>
      <c r="BA56" s="339"/>
      <c r="BB56" s="334"/>
      <c r="BC56" s="334"/>
      <c r="BD56" s="338"/>
      <c r="BE56" s="338"/>
      <c r="BF56" s="338"/>
    </row>
    <row r="57" spans="1:58" ht="38.1" customHeight="1" x14ac:dyDescent="0.3">
      <c r="A57" s="585"/>
      <c r="B57" s="587"/>
      <c r="C57" s="587"/>
      <c r="D57" s="587"/>
      <c r="E57" s="583" t="s">
        <v>95</v>
      </c>
      <c r="F57" s="583"/>
      <c r="G57" s="270"/>
      <c r="H57" s="270"/>
      <c r="I57" s="270"/>
      <c r="J57" s="336"/>
      <c r="K57" s="578"/>
      <c r="L57" s="579"/>
      <c r="M57" s="579"/>
      <c r="N57" s="580"/>
      <c r="O57" s="337"/>
      <c r="P57" s="337"/>
      <c r="Q57" s="337"/>
      <c r="R57" s="337"/>
      <c r="S57" s="581"/>
      <c r="T57" s="581"/>
      <c r="U57" s="581"/>
      <c r="V57" s="314"/>
      <c r="W57" s="314"/>
      <c r="X57" s="314"/>
      <c r="Y57" s="314"/>
      <c r="AA57" s="341"/>
      <c r="AB57" s="341"/>
      <c r="AC57" s="286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92"/>
      <c r="AO57" s="292"/>
      <c r="AP57" s="292"/>
      <c r="AQ57" s="332"/>
      <c r="AR57" s="333"/>
      <c r="AS57" s="339"/>
      <c r="AT57" s="286"/>
      <c r="AU57" s="287"/>
      <c r="AV57" s="287"/>
      <c r="AW57" s="286"/>
      <c r="AX57" s="340"/>
      <c r="AY57" s="286"/>
      <c r="AZ57" s="287"/>
      <c r="BA57" s="287"/>
      <c r="BB57" s="286"/>
      <c r="BC57" s="340"/>
      <c r="BD57" s="340"/>
      <c r="BE57" s="340"/>
      <c r="BF57" s="340"/>
    </row>
    <row r="58" spans="1:58" ht="38.1" customHeight="1" x14ac:dyDescent="0.3">
      <c r="A58" s="585"/>
      <c r="B58" s="587"/>
      <c r="C58" s="587"/>
      <c r="D58" s="587"/>
      <c r="E58" s="582" t="s">
        <v>96</v>
      </c>
      <c r="F58" s="582"/>
      <c r="G58" s="270"/>
      <c r="H58" s="270"/>
      <c r="I58" s="270"/>
      <c r="J58" s="336"/>
      <c r="K58" s="578"/>
      <c r="L58" s="579"/>
      <c r="M58" s="579"/>
      <c r="N58" s="580"/>
      <c r="O58" s="337"/>
      <c r="P58" s="337"/>
      <c r="Q58" s="337"/>
      <c r="R58" s="337"/>
      <c r="S58" s="581"/>
      <c r="T58" s="581"/>
      <c r="U58" s="581"/>
      <c r="V58" s="314"/>
      <c r="W58" s="314"/>
      <c r="X58" s="314"/>
      <c r="Y58" s="314"/>
      <c r="AA58" s="341"/>
      <c r="AB58" s="341"/>
      <c r="AC58" s="286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92"/>
      <c r="AO58" s="292"/>
      <c r="AP58" s="292"/>
      <c r="AQ58" s="341"/>
      <c r="AR58" s="341"/>
      <c r="AS58" s="286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92"/>
      <c r="BE58" s="292"/>
      <c r="BF58" s="292"/>
    </row>
    <row r="59" spans="1:58" ht="24.95" customHeight="1" x14ac:dyDescent="0.3">
      <c r="A59" s="585"/>
      <c r="B59" s="587"/>
      <c r="C59" s="587"/>
      <c r="D59" s="587"/>
      <c r="E59" s="582" t="s">
        <v>97</v>
      </c>
      <c r="F59" s="582"/>
      <c r="G59" s="270"/>
      <c r="H59" s="270"/>
      <c r="I59" s="270"/>
      <c r="J59" s="336"/>
      <c r="K59" s="578"/>
      <c r="L59" s="579"/>
      <c r="M59" s="579"/>
      <c r="N59" s="580"/>
      <c r="O59" s="337"/>
      <c r="P59" s="337"/>
      <c r="Q59" s="337"/>
      <c r="R59" s="337"/>
      <c r="S59" s="581"/>
      <c r="T59" s="581"/>
      <c r="U59" s="581"/>
      <c r="V59" s="314"/>
      <c r="W59" s="314"/>
      <c r="X59" s="314"/>
      <c r="Y59" s="314"/>
      <c r="AA59" s="341"/>
      <c r="AB59" s="341"/>
      <c r="AC59" s="286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92"/>
      <c r="AO59" s="292"/>
      <c r="AP59" s="292"/>
      <c r="AQ59" s="341"/>
      <c r="AR59" s="341"/>
      <c r="AS59" s="286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92"/>
      <c r="BE59" s="292"/>
      <c r="BF59" s="292"/>
    </row>
    <row r="60" spans="1:58" ht="20.100000000000001" customHeight="1" x14ac:dyDescent="0.3">
      <c r="A60" s="585"/>
      <c r="B60" s="587"/>
      <c r="C60" s="587"/>
      <c r="D60" s="587"/>
      <c r="E60" s="582" t="s">
        <v>98</v>
      </c>
      <c r="F60" s="582"/>
      <c r="G60" s="270"/>
      <c r="H60" s="270"/>
      <c r="I60" s="270"/>
      <c r="J60" s="336"/>
      <c r="K60" s="578"/>
      <c r="L60" s="579"/>
      <c r="M60" s="579"/>
      <c r="N60" s="580"/>
      <c r="O60" s="337"/>
      <c r="P60" s="337"/>
      <c r="Q60" s="337"/>
      <c r="R60" s="337"/>
      <c r="S60" s="581"/>
      <c r="T60" s="581"/>
      <c r="U60" s="581"/>
      <c r="V60" s="314"/>
      <c r="W60" s="314"/>
      <c r="X60" s="314"/>
      <c r="Y60" s="314"/>
      <c r="AA60" s="341"/>
      <c r="AB60" s="341"/>
      <c r="AC60" s="286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92"/>
      <c r="AO60" s="292"/>
      <c r="AP60" s="292"/>
      <c r="AQ60" s="341"/>
      <c r="AR60" s="341"/>
      <c r="AS60" s="286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92"/>
      <c r="BE60" s="292"/>
      <c r="BF60" s="292"/>
    </row>
    <row r="61" spans="1:58" ht="24.95" customHeight="1" x14ac:dyDescent="0.3">
      <c r="A61" s="585"/>
      <c r="B61" s="587"/>
      <c r="C61" s="587"/>
      <c r="D61" s="587"/>
      <c r="E61" s="593" t="s">
        <v>99</v>
      </c>
      <c r="F61" s="594"/>
      <c r="G61" s="342"/>
      <c r="H61" s="342"/>
      <c r="I61" s="342"/>
      <c r="J61" s="342"/>
      <c r="K61" s="578"/>
      <c r="L61" s="579"/>
      <c r="M61" s="579"/>
      <c r="N61" s="580"/>
      <c r="O61" s="337"/>
      <c r="P61" s="337"/>
      <c r="Q61" s="342"/>
      <c r="R61" s="342"/>
      <c r="S61" s="581"/>
      <c r="T61" s="581"/>
      <c r="U61" s="581"/>
      <c r="V61" s="314"/>
      <c r="W61" s="314"/>
      <c r="X61" s="314"/>
      <c r="Y61" s="314"/>
      <c r="AA61" s="341"/>
      <c r="AB61" s="341"/>
      <c r="AC61" s="286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92"/>
      <c r="AO61" s="292"/>
      <c r="AP61" s="292"/>
      <c r="AQ61" s="341"/>
      <c r="AR61" s="341"/>
      <c r="AS61" s="286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92"/>
      <c r="BE61" s="292"/>
      <c r="BF61" s="292"/>
    </row>
    <row r="62" spans="1:58" ht="5.0999999999999996" customHeight="1" thickBot="1" x14ac:dyDescent="0.35">
      <c r="AA62" s="341"/>
      <c r="AB62" s="341"/>
      <c r="AC62" s="286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92"/>
      <c r="AO62" s="292"/>
      <c r="AP62" s="292"/>
      <c r="AQ62" s="341"/>
      <c r="AR62" s="341"/>
      <c r="AS62" s="286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92"/>
      <c r="BE62" s="292"/>
      <c r="BF62" s="292"/>
    </row>
    <row r="63" spans="1:58" s="343" customFormat="1" ht="15" customHeight="1" thickBot="1" x14ac:dyDescent="0.3">
      <c r="A63" s="564" t="s">
        <v>347</v>
      </c>
      <c r="B63" s="565"/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6"/>
      <c r="Q63" s="567" t="s">
        <v>21</v>
      </c>
      <c r="R63" s="568"/>
      <c r="S63" s="568"/>
      <c r="T63" s="568"/>
      <c r="U63" s="568"/>
      <c r="V63" s="568"/>
      <c r="W63" s="568"/>
      <c r="X63" s="568"/>
      <c r="Y63" s="569"/>
      <c r="AA63" s="344"/>
      <c r="AB63" s="344"/>
      <c r="AC63" s="282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282"/>
      <c r="AO63" s="282"/>
      <c r="AP63" s="282"/>
      <c r="AQ63" s="344"/>
      <c r="AR63" s="344"/>
      <c r="AS63" s="282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282"/>
      <c r="BE63" s="282"/>
      <c r="BF63" s="282"/>
    </row>
    <row r="64" spans="1:58" ht="12" customHeight="1" x14ac:dyDescent="0.3">
      <c r="A64" s="570" t="s">
        <v>19</v>
      </c>
      <c r="B64" s="571"/>
      <c r="C64" s="571"/>
      <c r="D64" s="346"/>
      <c r="E64" s="571" t="s">
        <v>100</v>
      </c>
      <c r="F64" s="571"/>
      <c r="G64" s="571"/>
      <c r="H64" s="571"/>
      <c r="I64" s="346"/>
      <c r="J64" s="571" t="s">
        <v>74</v>
      </c>
      <c r="K64" s="571"/>
      <c r="L64" s="571"/>
      <c r="M64" s="571"/>
      <c r="N64" s="571"/>
      <c r="O64" s="572"/>
      <c r="P64" s="18"/>
      <c r="Q64" s="347"/>
      <c r="R64" s="348"/>
      <c r="S64" s="348"/>
      <c r="T64" s="348"/>
      <c r="U64" s="348"/>
      <c r="V64" s="348"/>
      <c r="W64" s="348"/>
      <c r="X64" s="348"/>
      <c r="Y64" s="349"/>
      <c r="AA64" s="341"/>
      <c r="AB64" s="341"/>
      <c r="AC64" s="286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92"/>
      <c r="AO64" s="292"/>
      <c r="AP64" s="292"/>
      <c r="AQ64" s="341"/>
      <c r="AR64" s="341"/>
      <c r="AS64" s="286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92"/>
      <c r="BE64" s="292"/>
      <c r="BF64" s="292"/>
    </row>
    <row r="65" spans="1:58" ht="6" customHeight="1" x14ac:dyDescent="0.3">
      <c r="A65" s="350"/>
      <c r="B65" s="351"/>
      <c r="C65" s="351"/>
      <c r="D65" s="351"/>
      <c r="E65" s="352"/>
      <c r="F65" s="351"/>
      <c r="G65" s="351"/>
      <c r="H65" s="351"/>
      <c r="I65" s="351"/>
      <c r="J65" s="351"/>
      <c r="K65" s="351"/>
      <c r="L65" s="351"/>
      <c r="M65" s="351"/>
      <c r="N65" s="352"/>
      <c r="O65" s="353"/>
      <c r="P65" s="18"/>
      <c r="Q65" s="354"/>
      <c r="R65" s="351"/>
      <c r="S65" s="355"/>
      <c r="T65" s="351"/>
      <c r="U65" s="42"/>
      <c r="V65" s="42"/>
      <c r="W65" s="42"/>
      <c r="X65" s="42"/>
      <c r="Y65" s="356"/>
      <c r="AA65" s="341"/>
      <c r="AB65" s="341"/>
      <c r="AC65" s="286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92"/>
      <c r="AO65" s="292"/>
      <c r="AP65" s="292"/>
      <c r="AQ65" s="341"/>
      <c r="AR65" s="341"/>
      <c r="AS65" s="286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92"/>
      <c r="BE65" s="292"/>
      <c r="BF65" s="292"/>
    </row>
    <row r="66" spans="1:58" ht="21.95" customHeight="1" x14ac:dyDescent="0.3">
      <c r="A66" s="573" t="s">
        <v>348</v>
      </c>
      <c r="B66" s="574"/>
      <c r="C66" s="574"/>
      <c r="D66" s="42"/>
      <c r="E66" s="577"/>
      <c r="F66" s="577"/>
      <c r="G66" s="577"/>
      <c r="H66" s="577"/>
      <c r="I66" s="42"/>
      <c r="J66" s="574"/>
      <c r="K66" s="574"/>
      <c r="L66" s="574"/>
      <c r="M66" s="574"/>
      <c r="N66" s="574"/>
      <c r="O66" s="576"/>
      <c r="P66" s="357"/>
      <c r="Q66" s="354"/>
      <c r="R66" s="351"/>
      <c r="S66" s="351"/>
      <c r="T66" s="351"/>
      <c r="U66" s="42"/>
      <c r="V66" s="42"/>
      <c r="W66" s="42"/>
      <c r="X66" s="42"/>
      <c r="Y66" s="356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41"/>
      <c r="AR66" s="341"/>
      <c r="AS66" s="286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92"/>
      <c r="BE66" s="292"/>
      <c r="BF66" s="292"/>
    </row>
    <row r="67" spans="1:58" ht="6" customHeight="1" x14ac:dyDescent="0.25">
      <c r="A67" s="35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59"/>
      <c r="P67" s="357"/>
      <c r="Q67" s="354"/>
      <c r="R67" s="351"/>
      <c r="S67" s="351"/>
      <c r="T67" s="351"/>
      <c r="U67" s="42"/>
      <c r="V67" s="42"/>
      <c r="W67" s="42"/>
      <c r="X67" s="42"/>
      <c r="Y67" s="356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</row>
    <row r="68" spans="1:58" ht="20.100000000000001" customHeight="1" thickBot="1" x14ac:dyDescent="0.3">
      <c r="A68" s="528" t="s">
        <v>101</v>
      </c>
      <c r="B68" s="529"/>
      <c r="C68" s="529"/>
      <c r="D68" s="360"/>
      <c r="E68" s="530"/>
      <c r="F68" s="530"/>
      <c r="G68" s="530"/>
      <c r="H68" s="530"/>
      <c r="I68" s="360"/>
      <c r="J68" s="529"/>
      <c r="K68" s="529"/>
      <c r="L68" s="529"/>
      <c r="M68" s="529"/>
      <c r="N68" s="529"/>
      <c r="O68" s="531"/>
      <c r="P68" s="357"/>
      <c r="Q68" s="361"/>
      <c r="R68" s="362"/>
      <c r="S68" s="362"/>
      <c r="T68" s="362"/>
      <c r="U68" s="360"/>
      <c r="V68" s="360"/>
      <c r="W68" s="360"/>
      <c r="X68" s="360"/>
      <c r="Y68" s="363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</row>
    <row r="69" spans="1:58" ht="5.0999999999999996" customHeight="1" thickBot="1" x14ac:dyDescent="0.3">
      <c r="O69" s="357"/>
      <c r="P69" s="357"/>
      <c r="Q69" s="18"/>
      <c r="R69" s="18"/>
      <c r="S69" s="18"/>
      <c r="T69" s="18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</row>
    <row r="70" spans="1:58" s="343" customFormat="1" ht="15" customHeight="1" thickBot="1" x14ac:dyDescent="0.3">
      <c r="A70" s="564" t="s">
        <v>349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6"/>
      <c r="Q70" s="567" t="s">
        <v>21</v>
      </c>
      <c r="R70" s="568"/>
      <c r="S70" s="568"/>
      <c r="T70" s="568"/>
      <c r="U70" s="568"/>
      <c r="V70" s="568"/>
      <c r="W70" s="568"/>
      <c r="X70" s="568"/>
      <c r="Y70" s="569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5"/>
      <c r="BE70" s="345"/>
      <c r="BF70" s="345"/>
    </row>
    <row r="71" spans="1:58" ht="12" customHeight="1" x14ac:dyDescent="0.25">
      <c r="A71" s="570" t="s">
        <v>19</v>
      </c>
      <c r="B71" s="571"/>
      <c r="C71" s="571"/>
      <c r="D71" s="346"/>
      <c r="E71" s="571" t="s">
        <v>100</v>
      </c>
      <c r="F71" s="571"/>
      <c r="G71" s="571"/>
      <c r="H71" s="571"/>
      <c r="I71" s="346"/>
      <c r="J71" s="571" t="s">
        <v>74</v>
      </c>
      <c r="K71" s="571"/>
      <c r="L71" s="571"/>
      <c r="M71" s="571"/>
      <c r="N71" s="571"/>
      <c r="O71" s="572"/>
      <c r="P71" s="18"/>
      <c r="Q71" s="347"/>
      <c r="R71" s="348"/>
      <c r="S71" s="348"/>
      <c r="T71" s="348"/>
      <c r="U71" s="348"/>
      <c r="V71" s="348"/>
      <c r="W71" s="348"/>
      <c r="X71" s="348"/>
      <c r="Y71" s="349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</row>
    <row r="72" spans="1:58" ht="5.0999999999999996" customHeight="1" x14ac:dyDescent="0.25">
      <c r="A72" s="350"/>
      <c r="B72" s="351"/>
      <c r="C72" s="351"/>
      <c r="D72" s="351"/>
      <c r="E72" s="352"/>
      <c r="F72" s="351"/>
      <c r="G72" s="351"/>
      <c r="H72" s="351"/>
      <c r="I72" s="351"/>
      <c r="J72" s="351"/>
      <c r="K72" s="351"/>
      <c r="L72" s="351"/>
      <c r="M72" s="351"/>
      <c r="N72" s="352"/>
      <c r="O72" s="353"/>
      <c r="P72" s="18"/>
      <c r="Q72" s="354"/>
      <c r="R72" s="351"/>
      <c r="S72" s="355"/>
      <c r="T72" s="351"/>
      <c r="U72" s="42"/>
      <c r="V72" s="42"/>
      <c r="W72" s="42"/>
      <c r="X72" s="42"/>
      <c r="Y72" s="356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</row>
    <row r="73" spans="1:58" ht="21.95" customHeight="1" x14ac:dyDescent="0.25">
      <c r="A73" s="573" t="s">
        <v>348</v>
      </c>
      <c r="B73" s="574"/>
      <c r="C73" s="574"/>
      <c r="D73" s="42"/>
      <c r="E73" s="575"/>
      <c r="F73" s="575"/>
      <c r="G73" s="575"/>
      <c r="H73" s="575"/>
      <c r="I73" s="42"/>
      <c r="J73" s="574"/>
      <c r="K73" s="574"/>
      <c r="L73" s="574"/>
      <c r="M73" s="574"/>
      <c r="N73" s="574"/>
      <c r="O73" s="576"/>
      <c r="P73" s="357"/>
      <c r="Q73" s="354"/>
      <c r="R73" s="351"/>
      <c r="S73" s="351"/>
      <c r="T73" s="351"/>
      <c r="U73" s="42"/>
      <c r="V73" s="42"/>
      <c r="W73" s="42"/>
      <c r="X73" s="42"/>
      <c r="Y73" s="356"/>
    </row>
    <row r="74" spans="1:58" ht="5.0999999999999996" customHeight="1" x14ac:dyDescent="0.25">
      <c r="A74" s="35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359"/>
      <c r="P74" s="357"/>
      <c r="Q74" s="354"/>
      <c r="R74" s="351"/>
      <c r="S74" s="351"/>
      <c r="T74" s="351"/>
      <c r="U74" s="42"/>
      <c r="V74" s="42"/>
      <c r="W74" s="42"/>
      <c r="X74" s="42"/>
      <c r="Y74" s="356"/>
    </row>
    <row r="75" spans="1:58" ht="20.100000000000001" customHeight="1" thickBot="1" x14ac:dyDescent="0.3">
      <c r="A75" s="528" t="s">
        <v>101</v>
      </c>
      <c r="B75" s="529"/>
      <c r="C75" s="529"/>
      <c r="D75" s="360"/>
      <c r="E75" s="530"/>
      <c r="F75" s="530"/>
      <c r="G75" s="530"/>
      <c r="H75" s="530"/>
      <c r="I75" s="360"/>
      <c r="J75" s="529"/>
      <c r="K75" s="529"/>
      <c r="L75" s="529"/>
      <c r="M75" s="529"/>
      <c r="N75" s="529"/>
      <c r="O75" s="531"/>
      <c r="P75" s="357"/>
      <c r="Q75" s="361"/>
      <c r="R75" s="362"/>
      <c r="S75" s="362"/>
      <c r="T75" s="362"/>
      <c r="U75" s="360"/>
      <c r="V75" s="360"/>
      <c r="W75" s="360"/>
      <c r="X75" s="360"/>
      <c r="Y75" s="363"/>
    </row>
    <row r="76" spans="1:58" ht="5.0999999999999996" customHeight="1" thickBot="1" x14ac:dyDescent="0.3">
      <c r="A76" s="355"/>
      <c r="AB76" s="355"/>
      <c r="AC76" s="355"/>
      <c r="AD76" s="355"/>
      <c r="AE76" s="355"/>
      <c r="AF76" s="364"/>
      <c r="AH76" s="357"/>
      <c r="AI76" s="357"/>
      <c r="AJ76" s="357"/>
      <c r="AK76" s="357"/>
    </row>
    <row r="77" spans="1:58" s="343" customFormat="1" ht="15" customHeight="1" thickBot="1" x14ac:dyDescent="0.3">
      <c r="A77" s="564" t="s">
        <v>350</v>
      </c>
      <c r="B77" s="565"/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6"/>
      <c r="Q77" s="567" t="s">
        <v>21</v>
      </c>
      <c r="R77" s="568"/>
      <c r="S77" s="568"/>
      <c r="T77" s="568"/>
      <c r="U77" s="568"/>
      <c r="V77" s="568"/>
      <c r="W77" s="568"/>
      <c r="X77" s="568"/>
      <c r="Y77" s="569"/>
      <c r="AB77" s="365"/>
      <c r="AD77" s="365"/>
      <c r="AF77" s="366"/>
      <c r="AG77" s="366"/>
      <c r="AH77" s="367"/>
      <c r="AI77" s="367"/>
      <c r="AJ77" s="367"/>
      <c r="AK77" s="367"/>
    </row>
    <row r="78" spans="1:58" ht="12" customHeight="1" x14ac:dyDescent="0.25">
      <c r="A78" s="570" t="s">
        <v>19</v>
      </c>
      <c r="B78" s="571"/>
      <c r="C78" s="571"/>
      <c r="D78" s="346"/>
      <c r="E78" s="571" t="s">
        <v>100</v>
      </c>
      <c r="F78" s="571"/>
      <c r="G78" s="571"/>
      <c r="H78" s="571"/>
      <c r="I78" s="346"/>
      <c r="J78" s="571" t="s">
        <v>74</v>
      </c>
      <c r="K78" s="571"/>
      <c r="L78" s="571"/>
      <c r="M78" s="571"/>
      <c r="N78" s="571"/>
      <c r="O78" s="572"/>
      <c r="P78" s="18"/>
      <c r="Q78" s="347"/>
      <c r="R78" s="348"/>
      <c r="S78" s="348"/>
      <c r="T78" s="348"/>
      <c r="U78" s="348"/>
      <c r="V78" s="348"/>
      <c r="W78" s="348"/>
      <c r="X78" s="348"/>
      <c r="Y78" s="349"/>
      <c r="AA78" s="368"/>
      <c r="AB78" s="369"/>
      <c r="AC78" s="368"/>
      <c r="AD78" s="369"/>
      <c r="AE78" s="368"/>
      <c r="AF78" s="370"/>
      <c r="AG78" s="364"/>
      <c r="AH78" s="357"/>
      <c r="AI78" s="357"/>
      <c r="AJ78" s="357"/>
      <c r="AK78" s="357"/>
    </row>
    <row r="79" spans="1:58" ht="5.0999999999999996" customHeight="1" x14ac:dyDescent="0.25">
      <c r="A79" s="350"/>
      <c r="B79" s="351"/>
      <c r="C79" s="351"/>
      <c r="D79" s="351"/>
      <c r="E79" s="352"/>
      <c r="F79" s="351"/>
      <c r="G79" s="351"/>
      <c r="H79" s="351"/>
      <c r="I79" s="351"/>
      <c r="J79" s="351"/>
      <c r="K79" s="351"/>
      <c r="L79" s="351"/>
      <c r="M79" s="351"/>
      <c r="N79" s="352"/>
      <c r="O79" s="353"/>
      <c r="P79" s="18"/>
      <c r="Q79" s="354"/>
      <c r="R79" s="351"/>
      <c r="S79" s="355"/>
      <c r="T79" s="351"/>
      <c r="U79" s="42"/>
      <c r="V79" s="42"/>
      <c r="W79" s="42"/>
      <c r="X79" s="42"/>
      <c r="Y79" s="356"/>
      <c r="AB79" s="371"/>
      <c r="AC79" s="372"/>
      <c r="AD79" s="373"/>
      <c r="AE79" s="373"/>
      <c r="AF79" s="364"/>
      <c r="AG79" s="364"/>
      <c r="AH79" s="357"/>
      <c r="AI79" s="357"/>
      <c r="AJ79" s="357"/>
      <c r="AK79" s="357"/>
    </row>
    <row r="80" spans="1:58" ht="21.95" customHeight="1" x14ac:dyDescent="0.25">
      <c r="A80" s="573" t="s">
        <v>348</v>
      </c>
      <c r="B80" s="574"/>
      <c r="C80" s="574"/>
      <c r="D80" s="42"/>
      <c r="E80" s="575"/>
      <c r="F80" s="575"/>
      <c r="G80" s="575"/>
      <c r="H80" s="575"/>
      <c r="I80" s="42"/>
      <c r="J80" s="574"/>
      <c r="K80" s="574"/>
      <c r="L80" s="574"/>
      <c r="M80" s="574"/>
      <c r="N80" s="574"/>
      <c r="O80" s="576"/>
      <c r="P80" s="357"/>
      <c r="Q80" s="354"/>
      <c r="R80" s="351"/>
      <c r="S80" s="351"/>
      <c r="T80" s="351"/>
      <c r="U80" s="42"/>
      <c r="V80" s="42"/>
      <c r="W80" s="42"/>
      <c r="X80" s="42"/>
      <c r="Y80" s="356"/>
      <c r="AA80" s="373"/>
      <c r="AB80" s="371"/>
      <c r="AC80" s="372"/>
      <c r="AD80" s="373"/>
      <c r="AE80" s="373"/>
      <c r="AF80" s="364"/>
      <c r="AG80" s="364"/>
      <c r="AH80" s="357"/>
      <c r="AI80" s="357"/>
      <c r="AJ80" s="357"/>
      <c r="AK80" s="357"/>
    </row>
    <row r="81" spans="1:37" ht="5.0999999999999996" customHeight="1" x14ac:dyDescent="0.25">
      <c r="A81" s="35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359"/>
      <c r="P81" s="357"/>
      <c r="Q81" s="354"/>
      <c r="R81" s="351"/>
      <c r="S81" s="351"/>
      <c r="T81" s="351"/>
      <c r="U81" s="42"/>
      <c r="V81" s="42"/>
      <c r="W81" s="42"/>
      <c r="X81" s="42"/>
      <c r="Y81" s="356"/>
      <c r="AA81" s="374"/>
      <c r="AB81" s="375"/>
      <c r="AC81" s="374"/>
      <c r="AD81" s="376"/>
      <c r="AE81" s="374"/>
      <c r="AF81" s="370"/>
      <c r="AG81" s="364"/>
      <c r="AH81" s="357"/>
      <c r="AI81" s="357"/>
      <c r="AJ81" s="357"/>
      <c r="AK81" s="357"/>
    </row>
    <row r="82" spans="1:37" ht="20.100000000000001" customHeight="1" thickBot="1" x14ac:dyDescent="0.35">
      <c r="A82" s="528" t="s">
        <v>101</v>
      </c>
      <c r="B82" s="529"/>
      <c r="C82" s="529"/>
      <c r="D82" s="360"/>
      <c r="E82" s="530"/>
      <c r="F82" s="530"/>
      <c r="G82" s="530"/>
      <c r="H82" s="530"/>
      <c r="I82" s="360"/>
      <c r="J82" s="529"/>
      <c r="K82" s="529"/>
      <c r="L82" s="529"/>
      <c r="M82" s="529"/>
      <c r="N82" s="529"/>
      <c r="O82" s="531"/>
      <c r="P82" s="357"/>
      <c r="Q82" s="361"/>
      <c r="R82" s="362"/>
      <c r="S82" s="362"/>
      <c r="T82" s="362"/>
      <c r="U82" s="360"/>
      <c r="V82" s="360"/>
      <c r="W82" s="360"/>
      <c r="X82" s="360"/>
      <c r="Y82" s="363"/>
      <c r="AB82" s="375"/>
      <c r="AC82" s="377"/>
      <c r="AD82" s="376"/>
      <c r="AE82" s="377"/>
      <c r="AF82" s="364"/>
      <c r="AG82" s="364"/>
      <c r="AH82" s="357"/>
      <c r="AI82" s="357"/>
      <c r="AJ82" s="357"/>
      <c r="AK82" s="357"/>
    </row>
    <row r="83" spans="1:37" ht="12" customHeight="1" x14ac:dyDescent="0.25">
      <c r="A83" s="378"/>
    </row>
  </sheetData>
  <mergeCells count="173">
    <mergeCell ref="A1:X1"/>
    <mergeCell ref="A2:X2"/>
    <mergeCell ref="A3:Y3"/>
    <mergeCell ref="A5:E5"/>
    <mergeCell ref="F5:S6"/>
    <mergeCell ref="V5:Y5"/>
    <mergeCell ref="V6:Y7"/>
    <mergeCell ref="F7:K8"/>
    <mergeCell ref="L7:S8"/>
    <mergeCell ref="A10:B10"/>
    <mergeCell ref="J10:M10"/>
    <mergeCell ref="N10:Q10"/>
    <mergeCell ref="A12:Y12"/>
    <mergeCell ref="A13:A17"/>
    <mergeCell ref="B13:D17"/>
    <mergeCell ref="E13:E17"/>
    <mergeCell ref="F13:I17"/>
    <mergeCell ref="J13:N13"/>
    <mergeCell ref="O13:S13"/>
    <mergeCell ref="O16:O17"/>
    <mergeCell ref="P16:Q16"/>
    <mergeCell ref="R16:R17"/>
    <mergeCell ref="V16:V17"/>
    <mergeCell ref="W16:X16"/>
    <mergeCell ref="Y16:Y17"/>
    <mergeCell ref="T13:Y13"/>
    <mergeCell ref="J15:M15"/>
    <mergeCell ref="N15:N17"/>
    <mergeCell ref="O15:R15"/>
    <mergeCell ref="V15:Y15"/>
    <mergeCell ref="J16:J17"/>
    <mergeCell ref="K16:L16"/>
    <mergeCell ref="M16:M17"/>
    <mergeCell ref="F23:I24"/>
    <mergeCell ref="B25:D27"/>
    <mergeCell ref="F25:I25"/>
    <mergeCell ref="F26:I26"/>
    <mergeCell ref="F27:I27"/>
    <mergeCell ref="A28:A31"/>
    <mergeCell ref="B28:D28"/>
    <mergeCell ref="F28:I28"/>
    <mergeCell ref="B18:Y18"/>
    <mergeCell ref="A19:A27"/>
    <mergeCell ref="B19:D22"/>
    <mergeCell ref="F19:I20"/>
    <mergeCell ref="N19:N22"/>
    <mergeCell ref="F21:I21"/>
    <mergeCell ref="F22:I22"/>
    <mergeCell ref="B23:D24"/>
    <mergeCell ref="S31:U31"/>
    <mergeCell ref="A34:A38"/>
    <mergeCell ref="B34:D35"/>
    <mergeCell ref="F34:I35"/>
    <mergeCell ref="B36:D38"/>
    <mergeCell ref="F36:I38"/>
    <mergeCell ref="N36:N38"/>
    <mergeCell ref="B29:D31"/>
    <mergeCell ref="F29:I31"/>
    <mergeCell ref="A32:A33"/>
    <mergeCell ref="B32:D32"/>
    <mergeCell ref="F32:I32"/>
    <mergeCell ref="B33:D33"/>
    <mergeCell ref="F33:I33"/>
    <mergeCell ref="A45:V45"/>
    <mergeCell ref="A46:C47"/>
    <mergeCell ref="R46:Y47"/>
    <mergeCell ref="A39:B39"/>
    <mergeCell ref="A40:A43"/>
    <mergeCell ref="B40:D42"/>
    <mergeCell ref="F40:I42"/>
    <mergeCell ref="B43:D43"/>
    <mergeCell ref="F43:I43"/>
    <mergeCell ref="S40:U40"/>
    <mergeCell ref="S41:U41"/>
    <mergeCell ref="S42:U42"/>
    <mergeCell ref="S43:U43"/>
    <mergeCell ref="P51:Q51"/>
    <mergeCell ref="R51:R52"/>
    <mergeCell ref="S51:U52"/>
    <mergeCell ref="V51:V52"/>
    <mergeCell ref="W51:X51"/>
    <mergeCell ref="Y51:Y52"/>
    <mergeCell ref="A49:Y49"/>
    <mergeCell ref="A50:A52"/>
    <mergeCell ref="B50:D52"/>
    <mergeCell ref="G50:N50"/>
    <mergeCell ref="O50:U50"/>
    <mergeCell ref="V50:Y50"/>
    <mergeCell ref="H51:I51"/>
    <mergeCell ref="J51:J52"/>
    <mergeCell ref="K51:N52"/>
    <mergeCell ref="O51:O52"/>
    <mergeCell ref="S55:U55"/>
    <mergeCell ref="E56:F56"/>
    <mergeCell ref="K56:N56"/>
    <mergeCell ref="S56:U56"/>
    <mergeCell ref="E57:F57"/>
    <mergeCell ref="K57:N57"/>
    <mergeCell ref="S57:U57"/>
    <mergeCell ref="A53:A61"/>
    <mergeCell ref="B53:D61"/>
    <mergeCell ref="E53:F53"/>
    <mergeCell ref="K53:N53"/>
    <mergeCell ref="S53:U53"/>
    <mergeCell ref="E54:F54"/>
    <mergeCell ref="K54:N54"/>
    <mergeCell ref="S54:U54"/>
    <mergeCell ref="E55:F55"/>
    <mergeCell ref="K55:N55"/>
    <mergeCell ref="E60:F60"/>
    <mergeCell ref="K60:N60"/>
    <mergeCell ref="S60:U60"/>
    <mergeCell ref="E61:F61"/>
    <mergeCell ref="K61:N61"/>
    <mergeCell ref="S61:U61"/>
    <mergeCell ref="E58:F58"/>
    <mergeCell ref="K58:N58"/>
    <mergeCell ref="S58:U58"/>
    <mergeCell ref="E59:F59"/>
    <mergeCell ref="K59:N59"/>
    <mergeCell ref="S59:U59"/>
    <mergeCell ref="A68:C68"/>
    <mergeCell ref="E68:H68"/>
    <mergeCell ref="J68:O68"/>
    <mergeCell ref="A70:O70"/>
    <mergeCell ref="Q70:Y70"/>
    <mergeCell ref="A71:C71"/>
    <mergeCell ref="E71:H71"/>
    <mergeCell ref="J71:O71"/>
    <mergeCell ref="A63:O63"/>
    <mergeCell ref="Q63:Y63"/>
    <mergeCell ref="A64:C64"/>
    <mergeCell ref="E64:H64"/>
    <mergeCell ref="J64:O64"/>
    <mergeCell ref="A66:C66"/>
    <mergeCell ref="E66:H66"/>
    <mergeCell ref="J66:O66"/>
    <mergeCell ref="A82:C82"/>
    <mergeCell ref="E82:H82"/>
    <mergeCell ref="J82:O82"/>
    <mergeCell ref="J14:N14"/>
    <mergeCell ref="O14:S14"/>
    <mergeCell ref="T14:Y14"/>
    <mergeCell ref="D46:I47"/>
    <mergeCell ref="A44:Y44"/>
    <mergeCell ref="S15:U17"/>
    <mergeCell ref="S19:U22"/>
    <mergeCell ref="A77:O77"/>
    <mergeCell ref="Q77:Y77"/>
    <mergeCell ref="A78:C78"/>
    <mergeCell ref="E78:H78"/>
    <mergeCell ref="J78:O78"/>
    <mergeCell ref="A80:C80"/>
    <mergeCell ref="E80:H80"/>
    <mergeCell ref="J80:O80"/>
    <mergeCell ref="A73:C73"/>
    <mergeCell ref="E73:H73"/>
    <mergeCell ref="J73:O73"/>
    <mergeCell ref="A75:C75"/>
    <mergeCell ref="E75:H75"/>
    <mergeCell ref="J75:O75"/>
    <mergeCell ref="S32:U32"/>
    <mergeCell ref="S33:U33"/>
    <mergeCell ref="S34:U34"/>
    <mergeCell ref="S35:U35"/>
    <mergeCell ref="S36:U38"/>
    <mergeCell ref="S23:U24"/>
    <mergeCell ref="S25:U25"/>
    <mergeCell ref="S26:U26"/>
    <mergeCell ref="S27:U27"/>
    <mergeCell ref="S28:U28"/>
    <mergeCell ref="S29:U29"/>
    <mergeCell ref="S30:U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5"/>
  <sheetViews>
    <sheetView zoomScaleNormal="100" workbookViewId="0">
      <selection activeCell="A6" sqref="A6"/>
    </sheetView>
  </sheetViews>
  <sheetFormatPr baseColWidth="10" defaultColWidth="11.42578125" defaultRowHeight="15" x14ac:dyDescent="0.25"/>
  <cols>
    <col min="1" max="2" width="25.7109375" style="31" customWidth="1"/>
    <col min="3" max="6" width="4.7109375" style="31" customWidth="1"/>
    <col min="7" max="8" width="15.7109375" style="31" customWidth="1"/>
    <col min="9" max="12" width="4.7109375" style="31" customWidth="1"/>
    <col min="13" max="14" width="15.7109375" style="31" customWidth="1"/>
    <col min="15" max="16384" width="11.42578125" style="31"/>
  </cols>
  <sheetData>
    <row r="1" spans="1:14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</row>
    <row r="2" spans="1:14" x14ac:dyDescent="0.25">
      <c r="A2" s="772" t="s">
        <v>153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12" customHeight="1" x14ac:dyDescent="0.25">
      <c r="A3" s="239" t="s">
        <v>85</v>
      </c>
      <c r="B3" s="766" t="str">
        <f>IF(('LISTE -  ELEVES'!C1)&lt;&gt;0,('LISTE -  ELEVES'!C1),"")</f>
        <v xml:space="preserve">Lycée </v>
      </c>
      <c r="C3" s="774" t="s">
        <v>257</v>
      </c>
      <c r="D3" s="775"/>
      <c r="E3" s="775"/>
      <c r="F3" s="775"/>
      <c r="G3" s="776"/>
      <c r="H3" s="774" t="s">
        <v>258</v>
      </c>
      <c r="I3" s="775"/>
      <c r="J3" s="775"/>
      <c r="K3" s="775"/>
      <c r="L3" s="776"/>
      <c r="M3" s="388"/>
      <c r="N3" s="387" t="s">
        <v>159</v>
      </c>
    </row>
    <row r="4" spans="1:14" ht="20.100000000000001" customHeight="1" x14ac:dyDescent="0.25">
      <c r="A4" s="50"/>
      <c r="B4" s="766"/>
      <c r="C4" s="751"/>
      <c r="D4" s="752"/>
      <c r="E4" s="752"/>
      <c r="F4" s="752"/>
      <c r="G4" s="753"/>
      <c r="H4" s="751"/>
      <c r="I4" s="752"/>
      <c r="J4" s="752"/>
      <c r="K4" s="752"/>
      <c r="L4" s="753"/>
      <c r="M4" s="386"/>
      <c r="N4" s="773" t="str">
        <f>IF(('LISTE -  ELEVES'!F7)&lt;&gt;0,('LISTE -  ELEVES'!F7),"")</f>
        <v/>
      </c>
    </row>
    <row r="5" spans="1:14" ht="15" customHeight="1" x14ac:dyDescent="0.25">
      <c r="A5" s="64"/>
      <c r="B5" s="766"/>
      <c r="C5" s="754"/>
      <c r="D5" s="755"/>
      <c r="E5" s="755"/>
      <c r="F5" s="755"/>
      <c r="G5" s="756"/>
      <c r="H5" s="754"/>
      <c r="I5" s="755"/>
      <c r="J5" s="755"/>
      <c r="K5" s="755"/>
      <c r="L5" s="756"/>
      <c r="M5" s="386"/>
      <c r="N5" s="773"/>
    </row>
    <row r="6" spans="1:14" ht="21.95" customHeight="1" thickBot="1" x14ac:dyDescent="0.3">
      <c r="B6" s="767"/>
      <c r="C6" s="73" t="s">
        <v>256</v>
      </c>
      <c r="D6" s="107"/>
      <c r="E6" s="107"/>
      <c r="F6" s="107"/>
      <c r="G6" s="768" t="str">
        <f>IF(('LISTE -  ELEVES'!C25)&lt;&gt;0,('LISTE -  ELEVES'!C25),"")</f>
        <v/>
      </c>
      <c r="H6" s="768"/>
      <c r="I6" s="768"/>
      <c r="J6" s="768"/>
      <c r="K6" s="768"/>
      <c r="L6" s="768"/>
    </row>
    <row r="7" spans="1:14" ht="35.1" customHeight="1" thickTop="1" thickBot="1" x14ac:dyDescent="0.3">
      <c r="A7" s="777" t="s">
        <v>254</v>
      </c>
      <c r="B7" s="778"/>
      <c r="C7" s="778"/>
      <c r="D7" s="778"/>
      <c r="E7" s="778"/>
      <c r="F7" s="778"/>
      <c r="G7" s="778"/>
      <c r="H7" s="779"/>
      <c r="I7" s="780" t="s">
        <v>255</v>
      </c>
      <c r="J7" s="780"/>
      <c r="K7" s="780"/>
      <c r="L7" s="780"/>
      <c r="M7" s="780"/>
      <c r="N7" s="781"/>
    </row>
    <row r="8" spans="1:14" s="81" customFormat="1" ht="5.0999999999999996" customHeight="1" thickTop="1" x14ac:dyDescent="0.2">
      <c r="A8" s="79"/>
      <c r="C8" s="105"/>
      <c r="D8" s="105"/>
      <c r="L8" s="79"/>
      <c r="M8" s="79"/>
    </row>
    <row r="9" spans="1:14" s="81" customFormat="1" ht="20.100000000000001" customHeight="1" x14ac:dyDescent="0.2">
      <c r="A9" s="785" t="s">
        <v>285</v>
      </c>
      <c r="B9" s="786"/>
      <c r="C9" s="172" t="s">
        <v>173</v>
      </c>
      <c r="D9" s="757"/>
      <c r="E9" s="758"/>
      <c r="F9" s="759"/>
      <c r="G9" s="782" t="s">
        <v>325</v>
      </c>
      <c r="H9" s="783"/>
      <c r="I9" s="172" t="s">
        <v>173</v>
      </c>
      <c r="J9" s="757"/>
      <c r="K9" s="758"/>
      <c r="L9" s="759"/>
      <c r="M9" s="782" t="s">
        <v>325</v>
      </c>
      <c r="N9" s="783"/>
    </row>
    <row r="10" spans="1:14" s="81" customFormat="1" ht="18" customHeight="1" x14ac:dyDescent="0.2">
      <c r="A10" s="793" t="s">
        <v>236</v>
      </c>
      <c r="B10" s="793"/>
      <c r="C10" s="234" t="s">
        <v>174</v>
      </c>
      <c r="D10" s="224" t="s">
        <v>9</v>
      </c>
      <c r="E10" s="174" t="s">
        <v>10</v>
      </c>
      <c r="F10" s="225" t="s">
        <v>175</v>
      </c>
      <c r="G10" s="608"/>
      <c r="H10" s="784"/>
      <c r="I10" s="174" t="s">
        <v>174</v>
      </c>
      <c r="J10" s="174" t="s">
        <v>9</v>
      </c>
      <c r="K10" s="174" t="s">
        <v>10</v>
      </c>
      <c r="L10" s="174" t="s">
        <v>175</v>
      </c>
      <c r="M10" s="608"/>
      <c r="N10" s="784"/>
    </row>
    <row r="11" spans="1:14" s="81" customFormat="1" ht="17.100000000000001" customHeight="1" x14ac:dyDescent="0.2">
      <c r="A11" s="750" t="s">
        <v>215</v>
      </c>
      <c r="B11" s="750"/>
      <c r="C11" s="240"/>
      <c r="D11" s="241"/>
      <c r="E11" s="241"/>
      <c r="F11" s="241"/>
      <c r="G11" s="760"/>
      <c r="H11" s="761"/>
      <c r="I11" s="241"/>
      <c r="J11" s="241"/>
      <c r="K11" s="241"/>
      <c r="L11" s="241"/>
      <c r="M11" s="760"/>
      <c r="N11" s="761"/>
    </row>
    <row r="12" spans="1:14" s="81" customFormat="1" ht="17.100000000000001" customHeight="1" x14ac:dyDescent="0.2">
      <c r="A12" s="750" t="s">
        <v>214</v>
      </c>
      <c r="B12" s="750"/>
      <c r="C12" s="240"/>
      <c r="D12" s="241"/>
      <c r="E12" s="241"/>
      <c r="F12" s="241"/>
      <c r="G12" s="762"/>
      <c r="H12" s="763"/>
      <c r="I12" s="241"/>
      <c r="J12" s="241"/>
      <c r="K12" s="241"/>
      <c r="L12" s="241"/>
      <c r="M12" s="762"/>
      <c r="N12" s="763"/>
    </row>
    <row r="13" spans="1:14" s="81" customFormat="1" ht="17.100000000000001" customHeight="1" x14ac:dyDescent="0.2">
      <c r="A13" s="750" t="s">
        <v>237</v>
      </c>
      <c r="B13" s="750"/>
      <c r="C13" s="240"/>
      <c r="D13" s="241"/>
      <c r="E13" s="241"/>
      <c r="F13" s="241"/>
      <c r="G13" s="764"/>
      <c r="H13" s="765"/>
      <c r="I13" s="241"/>
      <c r="J13" s="241"/>
      <c r="K13" s="241"/>
      <c r="L13" s="241"/>
      <c r="M13" s="764"/>
      <c r="N13" s="765"/>
    </row>
    <row r="14" spans="1:14" s="81" customFormat="1" ht="17.100000000000001" customHeight="1" x14ac:dyDescent="0.2">
      <c r="A14" s="793" t="s">
        <v>238</v>
      </c>
      <c r="B14" s="793"/>
      <c r="C14" s="225" t="s">
        <v>174</v>
      </c>
      <c r="D14" s="174" t="s">
        <v>9</v>
      </c>
      <c r="E14" s="174" t="s">
        <v>10</v>
      </c>
      <c r="F14" s="174" t="s">
        <v>175</v>
      </c>
      <c r="G14" s="797"/>
      <c r="H14" s="798"/>
      <c r="I14" s="174" t="s">
        <v>174</v>
      </c>
      <c r="J14" s="174" t="s">
        <v>9</v>
      </c>
      <c r="K14" s="174" t="s">
        <v>10</v>
      </c>
      <c r="L14" s="174" t="s">
        <v>175</v>
      </c>
      <c r="M14" s="797"/>
      <c r="N14" s="798"/>
    </row>
    <row r="15" spans="1:14" s="81" customFormat="1" ht="17.100000000000001" customHeight="1" x14ac:dyDescent="0.2">
      <c r="A15" s="795" t="s">
        <v>212</v>
      </c>
      <c r="B15" s="795"/>
      <c r="C15" s="242"/>
      <c r="D15" s="243"/>
      <c r="E15" s="243"/>
      <c r="F15" s="243"/>
      <c r="G15" s="799"/>
      <c r="H15" s="800"/>
      <c r="I15" s="247"/>
      <c r="J15" s="247"/>
      <c r="K15" s="247"/>
      <c r="L15" s="247"/>
      <c r="M15" s="799"/>
      <c r="N15" s="800"/>
    </row>
    <row r="16" spans="1:14" s="81" customFormat="1" ht="17.100000000000001" customHeight="1" x14ac:dyDescent="0.2">
      <c r="A16" s="796" t="s">
        <v>239</v>
      </c>
      <c r="B16" s="796"/>
      <c r="C16" s="244"/>
      <c r="D16" s="245"/>
      <c r="E16" s="241"/>
      <c r="F16" s="240"/>
      <c r="G16" s="799"/>
      <c r="H16" s="800"/>
      <c r="I16" s="241"/>
      <c r="J16" s="241"/>
      <c r="K16" s="241"/>
      <c r="L16" s="241"/>
      <c r="M16" s="799"/>
      <c r="N16" s="800"/>
    </row>
    <row r="17" spans="1:14" s="81" customFormat="1" ht="17.100000000000001" customHeight="1" x14ac:dyDescent="0.2">
      <c r="A17" s="796" t="s">
        <v>240</v>
      </c>
      <c r="B17" s="796"/>
      <c r="C17" s="235"/>
      <c r="D17" s="236"/>
      <c r="E17" s="237"/>
      <c r="F17" s="238"/>
      <c r="G17" s="799"/>
      <c r="H17" s="800"/>
      <c r="I17" s="241"/>
      <c r="J17" s="241"/>
      <c r="K17" s="241"/>
      <c r="L17" s="241"/>
      <c r="M17" s="799"/>
      <c r="N17" s="800"/>
    </row>
    <row r="18" spans="1:14" s="81" customFormat="1" ht="17.100000000000001" customHeight="1" x14ac:dyDescent="0.2">
      <c r="A18" s="796" t="s">
        <v>222</v>
      </c>
      <c r="B18" s="796"/>
      <c r="C18" s="244"/>
      <c r="D18" s="245"/>
      <c r="E18" s="241"/>
      <c r="F18" s="240"/>
      <c r="G18" s="799"/>
      <c r="H18" s="800"/>
      <c r="I18" s="241"/>
      <c r="J18" s="241"/>
      <c r="K18" s="241"/>
      <c r="L18" s="241"/>
      <c r="M18" s="799"/>
      <c r="N18" s="800"/>
    </row>
    <row r="19" spans="1:14" s="81" customFormat="1" ht="17.100000000000001" customHeight="1" x14ac:dyDescent="0.2">
      <c r="A19" s="796" t="s">
        <v>241</v>
      </c>
      <c r="B19" s="796"/>
      <c r="C19" s="244"/>
      <c r="D19" s="245"/>
      <c r="E19" s="241"/>
      <c r="F19" s="240"/>
      <c r="G19" s="799"/>
      <c r="H19" s="800"/>
      <c r="I19" s="241"/>
      <c r="J19" s="241"/>
      <c r="K19" s="241"/>
      <c r="L19" s="241"/>
      <c r="M19" s="799"/>
      <c r="N19" s="800"/>
    </row>
    <row r="20" spans="1:14" s="81" customFormat="1" ht="17.100000000000001" customHeight="1" x14ac:dyDescent="0.2">
      <c r="A20" s="796" t="s">
        <v>242</v>
      </c>
      <c r="B20" s="796"/>
      <c r="C20" s="244"/>
      <c r="D20" s="245"/>
      <c r="E20" s="241"/>
      <c r="F20" s="240"/>
      <c r="G20" s="801"/>
      <c r="H20" s="802"/>
      <c r="I20" s="241"/>
      <c r="J20" s="241"/>
      <c r="K20" s="241"/>
      <c r="L20" s="241"/>
      <c r="M20" s="801"/>
      <c r="N20" s="802"/>
    </row>
    <row r="21" spans="1:14" s="81" customFormat="1" ht="17.100000000000001" customHeight="1" x14ac:dyDescent="0.2">
      <c r="A21" s="793" t="s">
        <v>243</v>
      </c>
      <c r="B21" s="793"/>
      <c r="C21" s="225" t="s">
        <v>174</v>
      </c>
      <c r="D21" s="174" t="s">
        <v>9</v>
      </c>
      <c r="E21" s="174" t="s">
        <v>10</v>
      </c>
      <c r="F21" s="174" t="s">
        <v>175</v>
      </c>
      <c r="G21" s="787"/>
      <c r="H21" s="788"/>
      <c r="I21" s="174" t="s">
        <v>174</v>
      </c>
      <c r="J21" s="174" t="s">
        <v>9</v>
      </c>
      <c r="K21" s="174" t="s">
        <v>10</v>
      </c>
      <c r="L21" s="174" t="s">
        <v>175</v>
      </c>
      <c r="M21" s="787"/>
      <c r="N21" s="788"/>
    </row>
    <row r="22" spans="1:14" s="81" customFormat="1" ht="17.100000000000001" customHeight="1" x14ac:dyDescent="0.2">
      <c r="A22" s="796" t="s">
        <v>244</v>
      </c>
      <c r="B22" s="796"/>
      <c r="C22" s="244"/>
      <c r="D22" s="245"/>
      <c r="E22" s="241"/>
      <c r="F22" s="240"/>
      <c r="G22" s="789"/>
      <c r="H22" s="790"/>
      <c r="I22" s="241"/>
      <c r="J22" s="241"/>
      <c r="K22" s="241"/>
      <c r="L22" s="241"/>
      <c r="M22" s="789"/>
      <c r="N22" s="790"/>
    </row>
    <row r="23" spans="1:14" s="81" customFormat="1" ht="17.100000000000001" customHeight="1" x14ac:dyDescent="0.2">
      <c r="A23" s="796" t="s">
        <v>245</v>
      </c>
      <c r="B23" s="796"/>
      <c r="C23" s="244"/>
      <c r="D23" s="245"/>
      <c r="E23" s="241"/>
      <c r="F23" s="240"/>
      <c r="G23" s="791"/>
      <c r="H23" s="792"/>
      <c r="I23" s="241"/>
      <c r="J23" s="241"/>
      <c r="K23" s="241"/>
      <c r="L23" s="241"/>
      <c r="M23" s="791"/>
      <c r="N23" s="792"/>
    </row>
    <row r="24" spans="1:14" s="81" customFormat="1" ht="17.100000000000001" customHeight="1" x14ac:dyDescent="0.2">
      <c r="A24" s="793" t="s">
        <v>246</v>
      </c>
      <c r="B24" s="793"/>
      <c r="C24" s="225" t="s">
        <v>174</v>
      </c>
      <c r="D24" s="174" t="s">
        <v>9</v>
      </c>
      <c r="E24" s="174" t="s">
        <v>10</v>
      </c>
      <c r="F24" s="174" t="s">
        <v>175</v>
      </c>
      <c r="G24" s="787"/>
      <c r="H24" s="788"/>
      <c r="I24" s="241" t="s">
        <v>174</v>
      </c>
      <c r="J24" s="241" t="s">
        <v>9</v>
      </c>
      <c r="K24" s="241" t="s">
        <v>10</v>
      </c>
      <c r="L24" s="241" t="s">
        <v>175</v>
      </c>
      <c r="M24" s="787"/>
      <c r="N24" s="788"/>
    </row>
    <row r="25" spans="1:14" s="81" customFormat="1" ht="17.100000000000001" customHeight="1" x14ac:dyDescent="0.2">
      <c r="A25" s="796" t="s">
        <v>247</v>
      </c>
      <c r="B25" s="796"/>
      <c r="C25" s="235"/>
      <c r="D25" s="236"/>
      <c r="E25" s="237"/>
      <c r="F25" s="238"/>
      <c r="G25" s="789"/>
      <c r="H25" s="790"/>
      <c r="I25" s="174"/>
      <c r="J25" s="174"/>
      <c r="K25" s="174"/>
      <c r="L25" s="174"/>
      <c r="M25" s="789"/>
      <c r="N25" s="790"/>
    </row>
    <row r="26" spans="1:14" s="81" customFormat="1" ht="17.100000000000001" customHeight="1" x14ac:dyDescent="0.2">
      <c r="A26" s="805" t="s">
        <v>248</v>
      </c>
      <c r="B26" s="805"/>
      <c r="C26" s="115"/>
      <c r="D26" s="116"/>
      <c r="E26" s="116"/>
      <c r="F26" s="117"/>
      <c r="G26" s="789"/>
      <c r="H26" s="790"/>
      <c r="I26" s="214"/>
      <c r="J26" s="214"/>
      <c r="K26" s="209"/>
      <c r="L26" s="209"/>
      <c r="M26" s="789"/>
      <c r="N26" s="790"/>
    </row>
    <row r="27" spans="1:14" s="81" customFormat="1" ht="17.100000000000001" customHeight="1" x14ac:dyDescent="0.2">
      <c r="A27" s="796" t="s">
        <v>249</v>
      </c>
      <c r="B27" s="796"/>
      <c r="C27" s="118"/>
      <c r="D27" s="119"/>
      <c r="E27" s="119"/>
      <c r="F27" s="119"/>
      <c r="G27" s="791"/>
      <c r="H27" s="792"/>
      <c r="I27" s="210"/>
      <c r="J27" s="210"/>
      <c r="K27" s="210"/>
      <c r="L27" s="210"/>
      <c r="M27" s="791"/>
      <c r="N27" s="792"/>
    </row>
    <row r="28" spans="1:14" s="81" customFormat="1" ht="17.100000000000001" customHeight="1" x14ac:dyDescent="0.2">
      <c r="A28" s="793" t="s">
        <v>250</v>
      </c>
      <c r="B28" s="793"/>
      <c r="C28" s="225" t="s">
        <v>174</v>
      </c>
      <c r="D28" s="174" t="s">
        <v>9</v>
      </c>
      <c r="E28" s="174" t="s">
        <v>10</v>
      </c>
      <c r="F28" s="174" t="s">
        <v>175</v>
      </c>
      <c r="G28" s="787"/>
      <c r="H28" s="788"/>
      <c r="I28" s="241" t="s">
        <v>174</v>
      </c>
      <c r="J28" s="241" t="s">
        <v>9</v>
      </c>
      <c r="K28" s="241" t="s">
        <v>10</v>
      </c>
      <c r="L28" s="241" t="s">
        <v>175</v>
      </c>
      <c r="M28" s="787"/>
      <c r="N28" s="788"/>
    </row>
    <row r="29" spans="1:14" s="81" customFormat="1" ht="17.100000000000001" customHeight="1" x14ac:dyDescent="0.2">
      <c r="A29" s="796" t="s">
        <v>251</v>
      </c>
      <c r="B29" s="796"/>
      <c r="C29" s="246"/>
      <c r="D29" s="209"/>
      <c r="E29" s="209"/>
      <c r="F29" s="214"/>
      <c r="G29" s="789"/>
      <c r="H29" s="790"/>
      <c r="I29" s="174"/>
      <c r="J29" s="174"/>
      <c r="K29" s="174"/>
      <c r="L29" s="174"/>
      <c r="M29" s="789"/>
      <c r="N29" s="790"/>
    </row>
    <row r="30" spans="1:14" s="81" customFormat="1" ht="17.100000000000001" customHeight="1" x14ac:dyDescent="0.2">
      <c r="A30" s="795" t="s">
        <v>252</v>
      </c>
      <c r="B30" s="795"/>
      <c r="C30" s="246"/>
      <c r="D30" s="209"/>
      <c r="E30" s="209"/>
      <c r="F30" s="214"/>
      <c r="G30" s="789"/>
      <c r="H30" s="790"/>
      <c r="I30" s="214"/>
      <c r="J30" s="214"/>
      <c r="K30" s="248"/>
      <c r="L30" s="248"/>
      <c r="M30" s="789"/>
      <c r="N30" s="790"/>
    </row>
    <row r="31" spans="1:14" s="38" customFormat="1" ht="17.100000000000001" customHeight="1" x14ac:dyDescent="0.25">
      <c r="A31" s="750" t="s">
        <v>253</v>
      </c>
      <c r="B31" s="750"/>
      <c r="C31" s="115"/>
      <c r="D31" s="116"/>
      <c r="E31" s="116"/>
      <c r="F31" s="117"/>
      <c r="G31" s="791"/>
      <c r="H31" s="792"/>
      <c r="I31" s="214"/>
      <c r="J31" s="214"/>
      <c r="K31" s="209"/>
      <c r="L31" s="249"/>
      <c r="M31" s="791"/>
      <c r="N31" s="792"/>
    </row>
    <row r="32" spans="1:14" ht="8.1" customHeight="1" x14ac:dyDescent="0.25"/>
    <row r="33" spans="1:14" ht="45" customHeight="1" x14ac:dyDescent="0.25">
      <c r="A33" s="141" t="s">
        <v>188</v>
      </c>
      <c r="C33" s="803" t="s">
        <v>304</v>
      </c>
      <c r="D33" s="803"/>
      <c r="E33" s="803"/>
      <c r="F33" s="803"/>
      <c r="G33" s="803"/>
      <c r="H33" s="803"/>
      <c r="I33" s="803" t="s">
        <v>305</v>
      </c>
      <c r="J33" s="803"/>
      <c r="K33" s="803"/>
      <c r="L33" s="803"/>
      <c r="M33" s="803"/>
      <c r="N33" s="803"/>
    </row>
    <row r="34" spans="1:14" ht="20.100000000000001" customHeight="1" x14ac:dyDescent="0.25">
      <c r="C34" s="769" t="s">
        <v>324</v>
      </c>
      <c r="D34" s="770"/>
      <c r="E34" s="770"/>
      <c r="F34" s="771"/>
      <c r="G34" s="804" t="s">
        <v>323</v>
      </c>
      <c r="H34" s="804"/>
      <c r="I34" s="769" t="s">
        <v>319</v>
      </c>
      <c r="J34" s="770"/>
      <c r="K34" s="770"/>
      <c r="L34" s="771"/>
      <c r="M34" s="804" t="s">
        <v>322</v>
      </c>
      <c r="N34" s="804"/>
    </row>
    <row r="35" spans="1:14" ht="21.95" customHeight="1" x14ac:dyDescent="0.25">
      <c r="C35" s="794" t="s">
        <v>317</v>
      </c>
      <c r="D35" s="794"/>
      <c r="E35" s="794"/>
      <c r="F35" s="794"/>
      <c r="G35" s="794"/>
      <c r="H35" s="219" t="s">
        <v>15</v>
      </c>
      <c r="I35" s="794" t="s">
        <v>317</v>
      </c>
      <c r="J35" s="794"/>
      <c r="K35" s="794"/>
      <c r="L35" s="794"/>
      <c r="M35" s="794"/>
      <c r="N35" s="219" t="s">
        <v>15</v>
      </c>
    </row>
  </sheetData>
  <sheetProtection formatCells="0"/>
  <mergeCells count="56">
    <mergeCell ref="G24:H27"/>
    <mergeCell ref="M34:N34"/>
    <mergeCell ref="A27:B27"/>
    <mergeCell ref="A14:B14"/>
    <mergeCell ref="A21:B21"/>
    <mergeCell ref="A24:B24"/>
    <mergeCell ref="A28:B28"/>
    <mergeCell ref="A20:B20"/>
    <mergeCell ref="A22:B22"/>
    <mergeCell ref="A23:B23"/>
    <mergeCell ref="A25:B25"/>
    <mergeCell ref="A26:B26"/>
    <mergeCell ref="M14:N20"/>
    <mergeCell ref="G28:H31"/>
    <mergeCell ref="M21:N23"/>
    <mergeCell ref="M28:N31"/>
    <mergeCell ref="C35:G35"/>
    <mergeCell ref="I35:M35"/>
    <mergeCell ref="A15:B15"/>
    <mergeCell ref="A16:B16"/>
    <mergeCell ref="A17:B17"/>
    <mergeCell ref="A18:B18"/>
    <mergeCell ref="A19:B19"/>
    <mergeCell ref="A29:B29"/>
    <mergeCell ref="A30:B30"/>
    <mergeCell ref="A31:B31"/>
    <mergeCell ref="G14:H20"/>
    <mergeCell ref="C33:H33"/>
    <mergeCell ref="I33:N33"/>
    <mergeCell ref="C34:F34"/>
    <mergeCell ref="G21:H23"/>
    <mergeCell ref="G34:H34"/>
    <mergeCell ref="I34:L34"/>
    <mergeCell ref="A1:N1"/>
    <mergeCell ref="A2:N2"/>
    <mergeCell ref="N4:N5"/>
    <mergeCell ref="C3:G3"/>
    <mergeCell ref="C4:G5"/>
    <mergeCell ref="H3:L3"/>
    <mergeCell ref="M11:N13"/>
    <mergeCell ref="A7:H7"/>
    <mergeCell ref="I7:N7"/>
    <mergeCell ref="A13:B13"/>
    <mergeCell ref="G9:H10"/>
    <mergeCell ref="M9:N10"/>
    <mergeCell ref="A9:B9"/>
    <mergeCell ref="M24:N27"/>
    <mergeCell ref="A10:B10"/>
    <mergeCell ref="A11:B11"/>
    <mergeCell ref="A12:B12"/>
    <mergeCell ref="H4:L5"/>
    <mergeCell ref="D9:F9"/>
    <mergeCell ref="J9:L9"/>
    <mergeCell ref="G11:H13"/>
    <mergeCell ref="B3:B6"/>
    <mergeCell ref="G6:L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40"/>
  <sheetViews>
    <sheetView zoomScaleNormal="100" workbookViewId="0">
      <selection activeCell="B6" sqref="B6:B7"/>
    </sheetView>
  </sheetViews>
  <sheetFormatPr baseColWidth="10" defaultColWidth="11.42578125" defaultRowHeight="15" x14ac:dyDescent="0.25"/>
  <cols>
    <col min="1" max="2" width="25.7109375" style="31" customWidth="1"/>
    <col min="3" max="6" width="4.7109375" style="31" customWidth="1"/>
    <col min="7" max="7" width="15.7109375" style="31" customWidth="1"/>
    <col min="8" max="8" width="10.7109375" style="31" customWidth="1"/>
    <col min="9" max="9" width="5.7109375" style="31" customWidth="1"/>
    <col min="10" max="13" width="4.7109375" style="31" customWidth="1"/>
    <col min="14" max="14" width="15.7109375" style="31" customWidth="1"/>
    <col min="15" max="15" width="10.7109375" style="31" customWidth="1"/>
    <col min="16" max="16" width="5.7109375" style="31" customWidth="1"/>
    <col min="17" max="16384" width="11.42578125" style="31"/>
  </cols>
  <sheetData>
    <row r="1" spans="1:20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</row>
    <row r="2" spans="1:20" ht="15.75" x14ac:dyDescent="0.25">
      <c r="A2" s="830" t="s">
        <v>153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</row>
    <row r="3" spans="1:20" x14ac:dyDescent="0.25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</row>
    <row r="4" spans="1:20" ht="18" x14ac:dyDescent="0.25">
      <c r="A4" s="843" t="s">
        <v>208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</row>
    <row r="5" spans="1:20" ht="20.100000000000001" customHeight="1" x14ac:dyDescent="0.25">
      <c r="A5" s="202" t="s">
        <v>85</v>
      </c>
      <c r="B5" s="202"/>
      <c r="C5" s="738" t="str">
        <f>IF(('LISTE -  ELEVES'!C1)&lt;&gt;0,('LISTE -  ELEVES'!C1),"")</f>
        <v xml:space="preserve">Lycée 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</row>
    <row r="6" spans="1:20" ht="18" customHeight="1" x14ac:dyDescent="0.25">
      <c r="A6" s="64"/>
      <c r="B6" s="834"/>
      <c r="C6" s="844" t="s">
        <v>66</v>
      </c>
      <c r="D6" s="845"/>
      <c r="E6" s="845"/>
      <c r="F6" s="846"/>
      <c r="G6" s="837" t="str">
        <f>IF(('LISTE -  ELEVES'!C25)&lt;&gt;0,('LISTE -  ELEVES'!C25),"")</f>
        <v/>
      </c>
      <c r="H6" s="838"/>
      <c r="I6" s="838"/>
      <c r="J6" s="838"/>
      <c r="K6" s="838"/>
      <c r="L6" s="838"/>
      <c r="M6" s="839"/>
      <c r="O6" s="832" t="s">
        <v>159</v>
      </c>
      <c r="P6" s="833"/>
    </row>
    <row r="7" spans="1:20" ht="18" customHeight="1" x14ac:dyDescent="0.25">
      <c r="B7" s="834"/>
      <c r="C7" s="845"/>
      <c r="D7" s="845"/>
      <c r="E7" s="845"/>
      <c r="F7" s="846"/>
      <c r="G7" s="840"/>
      <c r="H7" s="841"/>
      <c r="I7" s="841"/>
      <c r="J7" s="841"/>
      <c r="K7" s="841"/>
      <c r="L7" s="841"/>
      <c r="M7" s="842"/>
      <c r="O7" s="835" t="str">
        <f>IF(('LISTE -  ELEVES'!F7)&lt;&gt;0,('LISTE -  ELEVES'!F7),"")</f>
        <v/>
      </c>
      <c r="P7" s="836"/>
    </row>
    <row r="8" spans="1:20" s="81" customFormat="1" ht="5.0999999999999996" customHeight="1" x14ac:dyDescent="0.2">
      <c r="A8" s="79"/>
      <c r="C8" s="105"/>
      <c r="D8" s="105"/>
      <c r="M8" s="79"/>
      <c r="N8" s="79"/>
    </row>
    <row r="9" spans="1:20" s="81" customFormat="1" ht="14.1" customHeight="1" x14ac:dyDescent="0.2">
      <c r="A9" s="782" t="s">
        <v>387</v>
      </c>
      <c r="B9" s="847"/>
      <c r="C9" s="172" t="s">
        <v>173</v>
      </c>
      <c r="D9" s="757"/>
      <c r="E9" s="758"/>
      <c r="F9" s="759"/>
      <c r="G9" s="782" t="s">
        <v>388</v>
      </c>
      <c r="H9" s="825"/>
      <c r="I9" s="826"/>
      <c r="J9" s="172" t="s">
        <v>173</v>
      </c>
      <c r="K9" s="757"/>
      <c r="L9" s="758"/>
      <c r="M9" s="759"/>
      <c r="N9" s="782" t="s">
        <v>389</v>
      </c>
      <c r="O9" s="825"/>
      <c r="P9" s="826"/>
      <c r="Q9" s="90"/>
      <c r="R9" s="90"/>
      <c r="S9" s="90"/>
      <c r="T9" s="90"/>
    </row>
    <row r="10" spans="1:20" s="81" customFormat="1" ht="18" customHeight="1" x14ac:dyDescent="0.2">
      <c r="A10" s="848"/>
      <c r="B10" s="849"/>
      <c r="C10" s="199" t="s">
        <v>174</v>
      </c>
      <c r="D10" s="199" t="s">
        <v>9</v>
      </c>
      <c r="E10" s="200" t="s">
        <v>10</v>
      </c>
      <c r="F10" s="201" t="s">
        <v>175</v>
      </c>
      <c r="G10" s="827"/>
      <c r="H10" s="828"/>
      <c r="I10" s="829"/>
      <c r="J10" s="200" t="s">
        <v>174</v>
      </c>
      <c r="K10" s="200" t="s">
        <v>9</v>
      </c>
      <c r="L10" s="200" t="s">
        <v>10</v>
      </c>
      <c r="M10" s="200" t="s">
        <v>175</v>
      </c>
      <c r="N10" s="827"/>
      <c r="O10" s="828"/>
      <c r="P10" s="829"/>
      <c r="Q10" s="90"/>
      <c r="R10" s="90"/>
      <c r="S10" s="90"/>
      <c r="T10" s="90"/>
    </row>
    <row r="11" spans="1:20" s="81" customFormat="1" ht="17.100000000000001" customHeight="1" x14ac:dyDescent="0.25">
      <c r="A11" s="850" t="s">
        <v>209</v>
      </c>
      <c r="B11" s="851"/>
      <c r="C11" s="206"/>
      <c r="D11" s="206"/>
      <c r="E11" s="206"/>
      <c r="F11" s="206"/>
      <c r="G11" s="760"/>
      <c r="H11" s="806"/>
      <c r="I11" s="761"/>
      <c r="J11" s="206"/>
      <c r="K11" s="206"/>
      <c r="L11" s="206"/>
      <c r="M11" s="206"/>
      <c r="N11" s="760"/>
      <c r="O11" s="806"/>
      <c r="P11" s="761"/>
      <c r="Q11" s="90"/>
      <c r="R11" s="90"/>
      <c r="S11" s="90"/>
      <c r="T11" s="90"/>
    </row>
    <row r="12" spans="1:20" s="81" customFormat="1" ht="17.100000000000001" customHeight="1" x14ac:dyDescent="0.25">
      <c r="A12" s="850" t="s">
        <v>210</v>
      </c>
      <c r="B12" s="851"/>
      <c r="C12" s="120"/>
      <c r="D12" s="120"/>
      <c r="E12" s="121"/>
      <c r="F12" s="122"/>
      <c r="G12" s="764"/>
      <c r="H12" s="807"/>
      <c r="I12" s="765"/>
      <c r="J12" s="206"/>
      <c r="K12" s="206"/>
      <c r="L12" s="206"/>
      <c r="M12" s="206"/>
      <c r="N12" s="764"/>
      <c r="O12" s="807"/>
      <c r="P12" s="765"/>
      <c r="Q12" s="90"/>
      <c r="R12" s="90"/>
      <c r="S12" s="90"/>
      <c r="T12" s="90"/>
    </row>
    <row r="13" spans="1:20" s="81" customFormat="1" ht="17.100000000000001" customHeight="1" x14ac:dyDescent="0.25">
      <c r="A13" s="850" t="s">
        <v>158</v>
      </c>
      <c r="B13" s="851"/>
      <c r="C13" s="206"/>
      <c r="D13" s="206"/>
      <c r="E13" s="206"/>
      <c r="F13" s="206"/>
      <c r="G13" s="114" t="s">
        <v>317</v>
      </c>
      <c r="H13" s="204"/>
      <c r="I13" s="203" t="s">
        <v>306</v>
      </c>
      <c r="J13" s="206"/>
      <c r="K13" s="206"/>
      <c r="L13" s="206"/>
      <c r="M13" s="206"/>
      <c r="N13" s="94" t="s">
        <v>178</v>
      </c>
      <c r="O13" s="204"/>
      <c r="P13" s="203" t="s">
        <v>307</v>
      </c>
      <c r="Q13" s="90"/>
      <c r="R13" s="90"/>
      <c r="S13" s="90"/>
      <c r="T13" s="90"/>
    </row>
    <row r="14" spans="1:20" s="81" customFormat="1" ht="5.0999999999999996" customHeight="1" x14ac:dyDescent="0.25">
      <c r="A14" s="95"/>
      <c r="B14" s="95"/>
      <c r="C14" s="109"/>
      <c r="D14" s="109"/>
      <c r="E14" s="109"/>
      <c r="F14" s="109"/>
      <c r="G14" s="110"/>
      <c r="H14" s="110"/>
      <c r="I14" s="110"/>
      <c r="J14" s="109"/>
      <c r="K14" s="109"/>
      <c r="L14" s="109"/>
      <c r="M14" s="109"/>
      <c r="N14" s="110"/>
      <c r="O14" s="110"/>
      <c r="P14" s="90"/>
      <c r="Q14" s="90"/>
      <c r="R14" s="90"/>
      <c r="S14" s="90"/>
      <c r="T14" s="90"/>
    </row>
    <row r="15" spans="1:20" s="81" customFormat="1" ht="18" customHeight="1" x14ac:dyDescent="0.2">
      <c r="A15" s="852" t="s">
        <v>211</v>
      </c>
      <c r="B15" s="852"/>
      <c r="C15" s="821" t="s">
        <v>173</v>
      </c>
      <c r="D15" s="822"/>
      <c r="E15" s="822"/>
      <c r="F15" s="823"/>
      <c r="G15" s="782" t="s">
        <v>388</v>
      </c>
      <c r="H15" s="825"/>
      <c r="I15" s="826"/>
      <c r="J15" s="821" t="s">
        <v>173</v>
      </c>
      <c r="K15" s="822"/>
      <c r="L15" s="822"/>
      <c r="M15" s="823"/>
      <c r="N15" s="782" t="s">
        <v>389</v>
      </c>
      <c r="O15" s="825"/>
      <c r="P15" s="826"/>
      <c r="Q15" s="90"/>
      <c r="R15" s="90"/>
      <c r="S15" s="90"/>
      <c r="T15" s="90"/>
    </row>
    <row r="16" spans="1:20" s="81" customFormat="1" ht="18" customHeight="1" x14ac:dyDescent="0.2">
      <c r="A16" s="853"/>
      <c r="B16" s="852"/>
      <c r="C16" s="200" t="s">
        <v>174</v>
      </c>
      <c r="D16" s="200" t="s">
        <v>9</v>
      </c>
      <c r="E16" s="200" t="s">
        <v>10</v>
      </c>
      <c r="F16" s="200" t="s">
        <v>175</v>
      </c>
      <c r="G16" s="827"/>
      <c r="H16" s="828"/>
      <c r="I16" s="829"/>
      <c r="J16" s="200" t="s">
        <v>174</v>
      </c>
      <c r="K16" s="200" t="s">
        <v>9</v>
      </c>
      <c r="L16" s="200" t="s">
        <v>10</v>
      </c>
      <c r="M16" s="200" t="s">
        <v>175</v>
      </c>
      <c r="N16" s="827"/>
      <c r="O16" s="828"/>
      <c r="P16" s="829"/>
      <c r="Q16" s="90"/>
      <c r="R16" s="90"/>
      <c r="S16" s="90"/>
      <c r="T16" s="90"/>
    </row>
    <row r="17" spans="1:22" s="81" customFormat="1" ht="15" customHeight="1" x14ac:dyDescent="0.25">
      <c r="A17" s="850" t="s">
        <v>212</v>
      </c>
      <c r="B17" s="851"/>
      <c r="C17" s="215"/>
      <c r="D17" s="215"/>
      <c r="E17" s="206"/>
      <c r="F17" s="216"/>
      <c r="G17" s="760"/>
      <c r="H17" s="806"/>
      <c r="I17" s="761"/>
      <c r="J17" s="206"/>
      <c r="K17" s="206"/>
      <c r="L17" s="206"/>
      <c r="M17" s="206"/>
      <c r="N17" s="760"/>
      <c r="O17" s="806"/>
      <c r="P17" s="761"/>
      <c r="Q17" s="90"/>
      <c r="R17" s="90"/>
      <c r="S17" s="90"/>
      <c r="T17" s="90"/>
    </row>
    <row r="18" spans="1:22" s="81" customFormat="1" ht="15" customHeight="1" x14ac:dyDescent="0.25">
      <c r="A18" s="850" t="s">
        <v>213</v>
      </c>
      <c r="B18" s="851"/>
      <c r="C18" s="215"/>
      <c r="D18" s="215"/>
      <c r="E18" s="206"/>
      <c r="F18" s="216"/>
      <c r="G18" s="762"/>
      <c r="H18" s="824"/>
      <c r="I18" s="763"/>
      <c r="J18" s="206"/>
      <c r="K18" s="206"/>
      <c r="L18" s="206"/>
      <c r="M18" s="206"/>
      <c r="N18" s="762"/>
      <c r="O18" s="824"/>
      <c r="P18" s="763"/>
      <c r="Q18" s="90"/>
      <c r="R18" s="90"/>
      <c r="S18" s="90"/>
      <c r="T18" s="90"/>
    </row>
    <row r="19" spans="1:22" s="81" customFormat="1" ht="15" customHeight="1" x14ac:dyDescent="0.25">
      <c r="A19" s="850" t="s">
        <v>214</v>
      </c>
      <c r="B19" s="851"/>
      <c r="C19" s="215"/>
      <c r="D19" s="215"/>
      <c r="E19" s="206"/>
      <c r="F19" s="216"/>
      <c r="G19" s="762"/>
      <c r="H19" s="824"/>
      <c r="I19" s="763"/>
      <c r="J19" s="206"/>
      <c r="K19" s="206"/>
      <c r="L19" s="206"/>
      <c r="M19" s="206"/>
      <c r="N19" s="762"/>
      <c r="O19" s="824"/>
      <c r="P19" s="763"/>
      <c r="Q19" s="90"/>
      <c r="R19" s="90"/>
      <c r="S19" s="90"/>
      <c r="T19" s="90"/>
    </row>
    <row r="20" spans="1:22" s="81" customFormat="1" ht="15" customHeight="1" x14ac:dyDescent="0.25">
      <c r="A20" s="850" t="s">
        <v>215</v>
      </c>
      <c r="B20" s="851"/>
      <c r="C20" s="215"/>
      <c r="D20" s="215"/>
      <c r="E20" s="206"/>
      <c r="F20" s="216"/>
      <c r="G20" s="762"/>
      <c r="H20" s="824"/>
      <c r="I20" s="763"/>
      <c r="J20" s="206"/>
      <c r="K20" s="206"/>
      <c r="L20" s="206"/>
      <c r="M20" s="206"/>
      <c r="N20" s="762"/>
      <c r="O20" s="824"/>
      <c r="P20" s="763"/>
      <c r="Q20" s="90"/>
      <c r="R20" s="90"/>
      <c r="S20" s="90"/>
      <c r="T20" s="90"/>
    </row>
    <row r="21" spans="1:22" s="81" customFormat="1" ht="15" customHeight="1" x14ac:dyDescent="0.25">
      <c r="A21" s="850" t="s">
        <v>216</v>
      </c>
      <c r="B21" s="851"/>
      <c r="C21" s="120"/>
      <c r="D21" s="120"/>
      <c r="E21" s="121"/>
      <c r="F21" s="122"/>
      <c r="G21" s="762"/>
      <c r="H21" s="824"/>
      <c r="I21" s="763"/>
      <c r="J21" s="206"/>
      <c r="K21" s="206"/>
      <c r="L21" s="206"/>
      <c r="M21" s="206"/>
      <c r="N21" s="762"/>
      <c r="O21" s="824"/>
      <c r="P21" s="763"/>
      <c r="Q21" s="90"/>
      <c r="R21" s="90"/>
      <c r="S21" s="90"/>
      <c r="T21" s="90"/>
    </row>
    <row r="22" spans="1:22" s="81" customFormat="1" ht="15" customHeight="1" x14ac:dyDescent="0.25">
      <c r="A22" s="854" t="s">
        <v>217</v>
      </c>
      <c r="B22" s="855"/>
      <c r="C22" s="120"/>
      <c r="D22" s="120"/>
      <c r="E22" s="121"/>
      <c r="F22" s="122"/>
      <c r="G22" s="762"/>
      <c r="H22" s="824"/>
      <c r="I22" s="763"/>
      <c r="J22" s="206"/>
      <c r="K22" s="206"/>
      <c r="L22" s="206"/>
      <c r="M22" s="206"/>
      <c r="N22" s="762"/>
      <c r="O22" s="824"/>
      <c r="P22" s="763"/>
      <c r="Q22" s="90"/>
      <c r="R22" s="90"/>
      <c r="S22" s="90"/>
      <c r="T22" s="90"/>
    </row>
    <row r="23" spans="1:22" s="81" customFormat="1" ht="15" customHeight="1" x14ac:dyDescent="0.25">
      <c r="A23" s="850" t="s">
        <v>218</v>
      </c>
      <c r="B23" s="851"/>
      <c r="C23" s="215"/>
      <c r="D23" s="215"/>
      <c r="E23" s="206"/>
      <c r="F23" s="216"/>
      <c r="G23" s="762"/>
      <c r="H23" s="824"/>
      <c r="I23" s="763"/>
      <c r="J23" s="206"/>
      <c r="K23" s="206"/>
      <c r="L23" s="206"/>
      <c r="M23" s="206"/>
      <c r="N23" s="762"/>
      <c r="O23" s="824"/>
      <c r="P23" s="763"/>
      <c r="Q23" s="90"/>
      <c r="R23" s="90"/>
      <c r="S23" s="90"/>
      <c r="T23" s="90"/>
    </row>
    <row r="24" spans="1:22" s="81" customFormat="1" ht="15" customHeight="1" x14ac:dyDescent="0.25">
      <c r="A24" s="850" t="s">
        <v>219</v>
      </c>
      <c r="B24" s="851"/>
      <c r="C24" s="215"/>
      <c r="D24" s="215"/>
      <c r="E24" s="206"/>
      <c r="F24" s="216"/>
      <c r="G24" s="762"/>
      <c r="H24" s="824"/>
      <c r="I24" s="763"/>
      <c r="J24" s="206"/>
      <c r="K24" s="206"/>
      <c r="L24" s="206"/>
      <c r="M24" s="206"/>
      <c r="N24" s="762"/>
      <c r="O24" s="824"/>
      <c r="P24" s="763"/>
      <c r="Q24" s="90"/>
      <c r="R24" s="90"/>
      <c r="S24" s="90"/>
      <c r="T24" s="90"/>
    </row>
    <row r="25" spans="1:22" s="81" customFormat="1" ht="15" customHeight="1" x14ac:dyDescent="0.25">
      <c r="A25" s="850" t="s">
        <v>220</v>
      </c>
      <c r="B25" s="851"/>
      <c r="C25" s="215"/>
      <c r="D25" s="215"/>
      <c r="E25" s="206"/>
      <c r="F25" s="216"/>
      <c r="G25" s="762"/>
      <c r="H25" s="824"/>
      <c r="I25" s="763"/>
      <c r="J25" s="206"/>
      <c r="K25" s="206"/>
      <c r="L25" s="206"/>
      <c r="M25" s="206"/>
      <c r="N25" s="762"/>
      <c r="O25" s="824"/>
      <c r="P25" s="763"/>
      <c r="Q25" s="90"/>
      <c r="R25" s="90"/>
      <c r="S25" s="90"/>
      <c r="T25" s="90"/>
    </row>
    <row r="26" spans="1:22" s="81" customFormat="1" ht="15" customHeight="1" x14ac:dyDescent="0.25">
      <c r="A26" s="850" t="s">
        <v>221</v>
      </c>
      <c r="B26" s="851"/>
      <c r="C26" s="120"/>
      <c r="D26" s="120"/>
      <c r="E26" s="121"/>
      <c r="F26" s="122"/>
      <c r="G26" s="762"/>
      <c r="H26" s="824"/>
      <c r="I26" s="763"/>
      <c r="J26" s="206"/>
      <c r="K26" s="206"/>
      <c r="L26" s="206"/>
      <c r="M26" s="206"/>
      <c r="N26" s="762"/>
      <c r="O26" s="824"/>
      <c r="P26" s="763"/>
      <c r="Q26" s="90"/>
      <c r="R26" s="90"/>
      <c r="S26" s="90"/>
      <c r="T26" s="90"/>
    </row>
    <row r="27" spans="1:22" s="81" customFormat="1" ht="15" customHeight="1" x14ac:dyDescent="0.2">
      <c r="A27" s="850" t="s">
        <v>222</v>
      </c>
      <c r="B27" s="851"/>
      <c r="C27" s="208"/>
      <c r="D27" s="208"/>
      <c r="E27" s="208"/>
      <c r="F27" s="214"/>
      <c r="G27" s="762"/>
      <c r="H27" s="824"/>
      <c r="I27" s="763"/>
      <c r="J27" s="207"/>
      <c r="K27" s="207"/>
      <c r="L27" s="208"/>
      <c r="M27" s="209"/>
      <c r="N27" s="762"/>
      <c r="O27" s="824"/>
      <c r="P27" s="763"/>
      <c r="Q27" s="90"/>
      <c r="R27" s="90"/>
      <c r="S27" s="90"/>
      <c r="T27" s="90"/>
      <c r="U27" s="90"/>
      <c r="V27" s="90"/>
    </row>
    <row r="28" spans="1:22" s="81" customFormat="1" ht="15" customHeight="1" x14ac:dyDescent="0.2">
      <c r="A28" s="850" t="s">
        <v>223</v>
      </c>
      <c r="B28" s="851"/>
      <c r="C28" s="210"/>
      <c r="D28" s="210"/>
      <c r="E28" s="210"/>
      <c r="F28" s="210"/>
      <c r="G28" s="762"/>
      <c r="H28" s="824"/>
      <c r="I28" s="763"/>
      <c r="J28" s="210"/>
      <c r="K28" s="210"/>
      <c r="L28" s="210"/>
      <c r="M28" s="210"/>
      <c r="N28" s="762"/>
      <c r="O28" s="824"/>
      <c r="P28" s="763"/>
      <c r="R28" s="112"/>
      <c r="S28" s="111"/>
      <c r="T28" s="111"/>
      <c r="U28" s="90"/>
      <c r="V28" s="90"/>
    </row>
    <row r="29" spans="1:22" s="81" customFormat="1" ht="15" customHeight="1" x14ac:dyDescent="0.25">
      <c r="A29" s="850" t="s">
        <v>224</v>
      </c>
      <c r="B29" s="851"/>
      <c r="C29" s="123"/>
      <c r="D29" s="123"/>
      <c r="E29" s="123"/>
      <c r="F29" s="124"/>
      <c r="G29" s="762"/>
      <c r="H29" s="824"/>
      <c r="I29" s="763"/>
      <c r="J29" s="207"/>
      <c r="K29" s="207"/>
      <c r="L29" s="211"/>
      <c r="M29" s="212"/>
      <c r="N29" s="762"/>
      <c r="O29" s="824"/>
      <c r="P29" s="763"/>
      <c r="R29" s="34"/>
      <c r="T29" s="34"/>
      <c r="U29" s="90"/>
      <c r="V29" s="90"/>
    </row>
    <row r="30" spans="1:22" s="81" customFormat="1" ht="15" customHeight="1" x14ac:dyDescent="0.25">
      <c r="A30" s="850" t="s">
        <v>225</v>
      </c>
      <c r="B30" s="851"/>
      <c r="C30" s="208"/>
      <c r="D30" s="208"/>
      <c r="E30" s="208"/>
      <c r="F30" s="207"/>
      <c r="G30" s="764"/>
      <c r="H30" s="807"/>
      <c r="I30" s="765"/>
      <c r="J30" s="207"/>
      <c r="K30" s="207"/>
      <c r="L30" s="211"/>
      <c r="M30" s="212"/>
      <c r="N30" s="764"/>
      <c r="O30" s="807"/>
      <c r="P30" s="765"/>
      <c r="Q30" s="34"/>
      <c r="R30" s="34"/>
      <c r="S30" s="34"/>
      <c r="T30" s="34"/>
      <c r="U30" s="90"/>
      <c r="V30" s="90"/>
    </row>
    <row r="31" spans="1:22" s="38" customFormat="1" ht="15" customHeight="1" x14ac:dyDescent="0.25">
      <c r="A31" s="850" t="s">
        <v>226</v>
      </c>
      <c r="B31" s="851"/>
      <c r="C31" s="208"/>
      <c r="D31" s="208"/>
      <c r="E31" s="208"/>
      <c r="F31" s="207"/>
      <c r="G31" s="114" t="s">
        <v>317</v>
      </c>
      <c r="H31" s="205"/>
      <c r="I31" s="203" t="s">
        <v>228</v>
      </c>
      <c r="J31" s="207"/>
      <c r="K31" s="207"/>
      <c r="L31" s="208"/>
      <c r="M31" s="213"/>
      <c r="N31" s="114" t="s">
        <v>317</v>
      </c>
      <c r="O31" s="204"/>
      <c r="P31" s="203" t="s">
        <v>229</v>
      </c>
      <c r="R31" s="34"/>
      <c r="S31" s="34"/>
      <c r="U31" s="93"/>
      <c r="V31" s="93"/>
    </row>
    <row r="32" spans="1:22" ht="8.1" customHeight="1" x14ac:dyDescent="0.25">
      <c r="Q32" s="34"/>
      <c r="R32" s="34"/>
      <c r="S32" s="34"/>
      <c r="T32" s="34"/>
      <c r="U32" s="34"/>
    </row>
    <row r="33" spans="1:21" x14ac:dyDescent="0.25">
      <c r="A33" s="36" t="s">
        <v>188</v>
      </c>
      <c r="B33" s="108"/>
      <c r="C33" s="811" t="s">
        <v>357</v>
      </c>
      <c r="D33" s="812"/>
      <c r="E33" s="812"/>
      <c r="F33" s="812"/>
      <c r="G33" s="812"/>
      <c r="H33" s="812"/>
      <c r="I33" s="813"/>
      <c r="J33" s="811" t="s">
        <v>358</v>
      </c>
      <c r="K33" s="812"/>
      <c r="L33" s="812"/>
      <c r="M33" s="812"/>
      <c r="N33" s="812"/>
      <c r="O33" s="812"/>
      <c r="P33" s="813"/>
      <c r="Q33" s="34"/>
      <c r="R33" s="34"/>
      <c r="S33" s="34"/>
      <c r="T33" s="34"/>
      <c r="U33" s="34"/>
    </row>
    <row r="34" spans="1:21" ht="18" customHeight="1" x14ac:dyDescent="0.25">
      <c r="A34" s="108"/>
      <c r="B34" s="108"/>
      <c r="C34" s="769" t="s">
        <v>313</v>
      </c>
      <c r="D34" s="770"/>
      <c r="E34" s="770"/>
      <c r="F34" s="771"/>
      <c r="G34" s="769" t="s">
        <v>314</v>
      </c>
      <c r="H34" s="770"/>
      <c r="I34" s="771"/>
      <c r="J34" s="817" t="s">
        <v>315</v>
      </c>
      <c r="K34" s="818"/>
      <c r="L34" s="818"/>
      <c r="M34" s="819"/>
      <c r="N34" s="769" t="s">
        <v>314</v>
      </c>
      <c r="O34" s="770"/>
      <c r="P34" s="771"/>
      <c r="Q34" s="34"/>
      <c r="R34" s="34"/>
      <c r="S34" s="34"/>
      <c r="T34" s="34"/>
      <c r="U34" s="34"/>
    </row>
    <row r="35" spans="1:21" ht="18" x14ac:dyDescent="0.25">
      <c r="A35" s="108"/>
      <c r="B35" s="108"/>
      <c r="C35" s="820" t="s">
        <v>178</v>
      </c>
      <c r="D35" s="820"/>
      <c r="E35" s="820"/>
      <c r="F35" s="820"/>
      <c r="G35" s="820"/>
      <c r="H35" s="166" t="str">
        <f>IF((H31)&gt;0,SUM(H13,H31),"")</f>
        <v/>
      </c>
      <c r="I35" s="167" t="s">
        <v>15</v>
      </c>
      <c r="J35" s="820" t="s">
        <v>178</v>
      </c>
      <c r="K35" s="820"/>
      <c r="L35" s="820"/>
      <c r="M35" s="820"/>
      <c r="N35" s="820"/>
      <c r="O35" s="166" t="str">
        <f>IF((O31)&gt;0,SUM(O13,O31),"")</f>
        <v/>
      </c>
      <c r="P35" s="167" t="s">
        <v>227</v>
      </c>
    </row>
    <row r="36" spans="1:21" ht="30" customHeight="1" x14ac:dyDescent="0.25">
      <c r="A36" s="108"/>
      <c r="B36" s="108"/>
      <c r="C36" s="808" t="s">
        <v>205</v>
      </c>
      <c r="D36" s="809"/>
      <c r="E36" s="809"/>
      <c r="F36" s="809"/>
      <c r="G36" s="809"/>
      <c r="H36" s="809"/>
      <c r="I36" s="810"/>
      <c r="J36" s="808" t="s">
        <v>205</v>
      </c>
      <c r="K36" s="809"/>
      <c r="L36" s="809"/>
      <c r="M36" s="809"/>
      <c r="N36" s="809"/>
      <c r="O36" s="809"/>
      <c r="P36" s="810"/>
    </row>
    <row r="37" spans="1:21" ht="15.75" x14ac:dyDescent="0.25">
      <c r="A37" s="108"/>
      <c r="B37" s="108"/>
      <c r="C37" s="856" t="s">
        <v>234</v>
      </c>
      <c r="D37" s="857"/>
      <c r="E37" s="857"/>
      <c r="F37" s="857"/>
      <c r="G37" s="857"/>
      <c r="H37" s="857"/>
      <c r="I37" s="161"/>
      <c r="J37" s="108"/>
      <c r="K37" s="108"/>
      <c r="L37" s="108"/>
      <c r="M37" s="108"/>
      <c r="N37" s="108"/>
      <c r="O37" s="108"/>
    </row>
    <row r="38" spans="1:21" x14ac:dyDescent="0.25">
      <c r="A38" s="858" t="s">
        <v>235</v>
      </c>
      <c r="B38" s="859"/>
      <c r="C38" s="113" t="s">
        <v>231</v>
      </c>
      <c r="D38" s="113"/>
      <c r="E38" s="113"/>
      <c r="F38" s="113"/>
      <c r="G38" s="113"/>
      <c r="H38" s="113"/>
      <c r="I38" s="113"/>
      <c r="J38" s="811" t="s">
        <v>230</v>
      </c>
      <c r="K38" s="812"/>
      <c r="L38" s="812"/>
      <c r="M38" s="812"/>
      <c r="N38" s="812"/>
      <c r="O38" s="812"/>
      <c r="P38" s="813"/>
    </row>
    <row r="39" spans="1:21" ht="18" customHeight="1" x14ac:dyDescent="0.25">
      <c r="A39" s="859"/>
      <c r="B39" s="859"/>
      <c r="C39" s="113" t="s">
        <v>233</v>
      </c>
      <c r="D39" s="113"/>
      <c r="E39" s="113"/>
      <c r="F39" s="113"/>
      <c r="G39" s="113"/>
      <c r="H39" s="113"/>
      <c r="I39" s="113"/>
      <c r="J39" s="860" t="s">
        <v>316</v>
      </c>
      <c r="K39" s="861"/>
      <c r="L39" s="861"/>
      <c r="M39" s="862"/>
      <c r="N39" s="814" t="s">
        <v>314</v>
      </c>
      <c r="O39" s="815"/>
      <c r="P39" s="816"/>
    </row>
    <row r="40" spans="1:21" ht="18" x14ac:dyDescent="0.25">
      <c r="A40" s="859"/>
      <c r="B40" s="859"/>
      <c r="C40" s="113" t="s">
        <v>232</v>
      </c>
      <c r="D40" s="113"/>
      <c r="E40" s="113"/>
      <c r="F40" s="113"/>
      <c r="G40" s="113"/>
      <c r="H40" s="113"/>
      <c r="I40" s="113"/>
      <c r="J40" s="820" t="s">
        <v>178</v>
      </c>
      <c r="K40" s="820"/>
      <c r="L40" s="820"/>
      <c r="M40" s="820"/>
      <c r="N40" s="820"/>
      <c r="O40" s="165" t="str">
        <f>IF((O31)&gt;0,SUM(H35,O35),"")</f>
        <v/>
      </c>
      <c r="P40" s="162" t="s">
        <v>190</v>
      </c>
    </row>
  </sheetData>
  <sheetProtection formatCells="0"/>
  <mergeCells count="58">
    <mergeCell ref="J40:N40"/>
    <mergeCell ref="C37:H37"/>
    <mergeCell ref="A38:B40"/>
    <mergeCell ref="A11:B11"/>
    <mergeCell ref="A12:B12"/>
    <mergeCell ref="A13:B13"/>
    <mergeCell ref="A17:B17"/>
    <mergeCell ref="A18:B18"/>
    <mergeCell ref="A19:B19"/>
    <mergeCell ref="J39:M39"/>
    <mergeCell ref="C15:F15"/>
    <mergeCell ref="C34:F34"/>
    <mergeCell ref="C35:G35"/>
    <mergeCell ref="J33:P33"/>
    <mergeCell ref="N34:P34"/>
    <mergeCell ref="A31:B31"/>
    <mergeCell ref="A25:B25"/>
    <mergeCell ref="A15:B16"/>
    <mergeCell ref="G15:I16"/>
    <mergeCell ref="A26:B26"/>
    <mergeCell ref="A27:B27"/>
    <mergeCell ref="G17:I30"/>
    <mergeCell ref="A20:B20"/>
    <mergeCell ref="A21:B21"/>
    <mergeCell ref="A22:B22"/>
    <mergeCell ref="A23:B23"/>
    <mergeCell ref="A24:B24"/>
    <mergeCell ref="A28:B28"/>
    <mergeCell ref="A29:B29"/>
    <mergeCell ref="A30:B30"/>
    <mergeCell ref="N9:P10"/>
    <mergeCell ref="G9:I10"/>
    <mergeCell ref="A4:P4"/>
    <mergeCell ref="C6:F7"/>
    <mergeCell ref="A9:B10"/>
    <mergeCell ref="D9:F9"/>
    <mergeCell ref="K9:M9"/>
    <mergeCell ref="A1:O1"/>
    <mergeCell ref="A2:O2"/>
    <mergeCell ref="A3:N3"/>
    <mergeCell ref="C5:N5"/>
    <mergeCell ref="O6:P6"/>
    <mergeCell ref="B6:B7"/>
    <mergeCell ref="O7:P7"/>
    <mergeCell ref="G6:M7"/>
    <mergeCell ref="G11:I12"/>
    <mergeCell ref="N11:P12"/>
    <mergeCell ref="J36:P36"/>
    <mergeCell ref="J38:P38"/>
    <mergeCell ref="N39:P39"/>
    <mergeCell ref="J34:M34"/>
    <mergeCell ref="J35:N35"/>
    <mergeCell ref="J15:M15"/>
    <mergeCell ref="N17:P30"/>
    <mergeCell ref="N15:P16"/>
    <mergeCell ref="C36:I36"/>
    <mergeCell ref="C33:I33"/>
    <mergeCell ref="G34:I3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K57"/>
  <sheetViews>
    <sheetView topLeftCell="A16" workbookViewId="0">
      <selection activeCell="K26" sqref="K26"/>
    </sheetView>
  </sheetViews>
  <sheetFormatPr baseColWidth="10" defaultRowHeight="15" x14ac:dyDescent="0.25"/>
  <cols>
    <col min="1" max="1" width="3.7109375" style="31" customWidth="1"/>
    <col min="2" max="2" width="15.7109375" style="31" customWidth="1"/>
    <col min="3" max="4" width="3.7109375" style="31" customWidth="1"/>
    <col min="5" max="5" width="29.28515625" style="31" customWidth="1"/>
    <col min="6" max="7" width="6.7109375" style="31" customWidth="1"/>
    <col min="8" max="8" width="12.7109375" style="31" customWidth="1"/>
    <col min="9" max="9" width="6.7109375" style="31" customWidth="1"/>
    <col min="10" max="10" width="5.7109375" style="31" customWidth="1"/>
    <col min="11" max="16384" width="11.42578125" style="31"/>
  </cols>
  <sheetData>
    <row r="2" spans="1:10" x14ac:dyDescent="0.25">
      <c r="A2" s="872" t="s">
        <v>16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0" ht="15.75" thickBot="1" x14ac:dyDescent="0.3">
      <c r="A3" s="873" t="s">
        <v>378</v>
      </c>
      <c r="B3" s="873"/>
      <c r="C3" s="873"/>
      <c r="D3" s="873"/>
      <c r="E3" s="873"/>
      <c r="F3" s="873"/>
      <c r="G3" s="873"/>
      <c r="H3" s="873"/>
      <c r="I3" s="873"/>
      <c r="J3" s="873"/>
    </row>
    <row r="4" spans="1:10" x14ac:dyDescent="0.25">
      <c r="A4" s="874"/>
      <c r="B4" s="874"/>
      <c r="C4" s="874"/>
      <c r="D4" s="874"/>
      <c r="E4" s="874"/>
      <c r="F4" s="874"/>
      <c r="G4" s="874"/>
      <c r="H4" s="874"/>
      <c r="I4" s="874"/>
      <c r="J4" s="874"/>
    </row>
    <row r="5" spans="1:10" x14ac:dyDescent="0.25">
      <c r="A5" s="414"/>
      <c r="B5" s="414"/>
      <c r="C5" s="414"/>
      <c r="D5" s="414"/>
      <c r="E5" s="414"/>
      <c r="F5" s="414"/>
      <c r="G5" s="414"/>
      <c r="H5" s="414"/>
      <c r="I5" s="414"/>
      <c r="J5" s="414"/>
    </row>
    <row r="6" spans="1:10" x14ac:dyDescent="0.25">
      <c r="A6" s="875"/>
      <c r="B6" s="876"/>
      <c r="C6" s="876"/>
      <c r="D6" s="877" t="str">
        <f>IF(('LISTE -  ELEVES'!C1)&lt;&gt;0,('LISTE -  ELEVES'!C1),"")</f>
        <v xml:space="preserve">Lycée </v>
      </c>
      <c r="E6" s="877"/>
      <c r="F6" s="877"/>
      <c r="G6" s="877"/>
      <c r="H6" s="877"/>
      <c r="I6" s="415"/>
      <c r="J6" s="415"/>
    </row>
    <row r="7" spans="1:10" x14ac:dyDescent="0.25">
      <c r="A7" s="876"/>
      <c r="B7" s="876"/>
      <c r="C7" s="876"/>
      <c r="D7" s="877"/>
      <c r="E7" s="877"/>
      <c r="F7" s="877"/>
      <c r="G7" s="877"/>
      <c r="H7" s="877"/>
      <c r="I7" s="878" t="s">
        <v>159</v>
      </c>
      <c r="J7" s="879"/>
    </row>
    <row r="8" spans="1:10" ht="8.1" customHeight="1" x14ac:dyDescent="0.25">
      <c r="A8" s="876"/>
      <c r="B8" s="876"/>
      <c r="C8" s="876"/>
      <c r="D8" s="882" t="s">
        <v>66</v>
      </c>
      <c r="E8" s="882"/>
      <c r="F8" s="883" t="str">
        <f>IF(('LISTE -  ELEVES'!C25)&lt;&gt;0,('LISTE -  ELEVES'!C25),"")</f>
        <v/>
      </c>
      <c r="G8" s="884"/>
      <c r="H8" s="884"/>
      <c r="I8" s="880"/>
      <c r="J8" s="881"/>
    </row>
    <row r="9" spans="1:10" ht="8.1" customHeight="1" x14ac:dyDescent="0.25">
      <c r="A9" s="876"/>
      <c r="B9" s="876"/>
      <c r="C9" s="876"/>
      <c r="D9" s="882"/>
      <c r="E9" s="882"/>
      <c r="F9" s="883"/>
      <c r="G9" s="884"/>
      <c r="H9" s="884"/>
      <c r="I9" s="885" t="str">
        <f>IF(('LISTE -  ELEVES'!D7)&lt;&gt;0,('LISTE -  ELEVES'!D7),"")</f>
        <v/>
      </c>
      <c r="J9" s="886"/>
    </row>
    <row r="10" spans="1:10" x14ac:dyDescent="0.25">
      <c r="A10" s="876"/>
      <c r="B10" s="876"/>
      <c r="C10" s="876"/>
      <c r="D10" s="882"/>
      <c r="E10" s="882"/>
      <c r="F10" s="884"/>
      <c r="G10" s="884"/>
      <c r="H10" s="884"/>
      <c r="I10" s="887"/>
      <c r="J10" s="888"/>
    </row>
    <row r="13" spans="1:10" ht="15.75" x14ac:dyDescent="0.25">
      <c r="A13" s="889" t="s">
        <v>379</v>
      </c>
      <c r="B13" s="889"/>
      <c r="C13" s="889"/>
      <c r="D13" s="889"/>
      <c r="E13" s="889"/>
      <c r="F13" s="889"/>
      <c r="G13" s="889"/>
      <c r="H13" s="889"/>
      <c r="I13" s="889"/>
      <c r="J13" s="889"/>
    </row>
    <row r="18" spans="1:10" ht="18" x14ac:dyDescent="0.25">
      <c r="A18" s="890" t="s">
        <v>75</v>
      </c>
      <c r="B18" s="890"/>
      <c r="C18" s="890"/>
      <c r="D18" s="890"/>
      <c r="E18" s="890"/>
      <c r="F18" s="890"/>
      <c r="G18" s="890"/>
      <c r="H18" s="890"/>
      <c r="I18" s="890"/>
      <c r="J18" s="890"/>
    </row>
    <row r="21" spans="1:10" ht="15" customHeight="1" thickBot="1" x14ac:dyDescent="0.3">
      <c r="A21" s="416"/>
      <c r="B21" s="416"/>
      <c r="C21" s="416"/>
      <c r="D21" s="416"/>
      <c r="E21" s="417"/>
      <c r="F21" s="37"/>
    </row>
    <row r="22" spans="1:10" ht="15" customHeight="1" thickTop="1" x14ac:dyDescent="0.25">
      <c r="A22" s="416"/>
      <c r="B22" s="416"/>
      <c r="C22" s="416"/>
      <c r="D22" s="416"/>
      <c r="E22" s="417"/>
      <c r="F22" s="891"/>
      <c r="G22" s="892"/>
      <c r="H22" s="869" t="s">
        <v>380</v>
      </c>
      <c r="I22" s="418"/>
      <c r="J22" s="418"/>
    </row>
    <row r="23" spans="1:10" ht="15" customHeight="1" x14ac:dyDescent="0.25">
      <c r="A23" s="416"/>
      <c r="B23" s="416"/>
      <c r="C23" s="416"/>
      <c r="D23" s="416"/>
      <c r="E23" s="417"/>
      <c r="F23" s="893"/>
      <c r="G23" s="894"/>
      <c r="H23" s="869"/>
      <c r="I23" s="418"/>
      <c r="J23" s="418"/>
    </row>
    <row r="24" spans="1:10" ht="15" customHeight="1" x14ac:dyDescent="0.25">
      <c r="A24" s="416"/>
      <c r="B24" s="416"/>
      <c r="C24" s="416"/>
      <c r="D24" s="416"/>
      <c r="E24" s="417"/>
      <c r="F24" s="893"/>
      <c r="G24" s="894"/>
      <c r="H24" s="869"/>
      <c r="I24" s="418"/>
      <c r="J24" s="418"/>
    </row>
    <row r="25" spans="1:10" ht="18.75" customHeight="1" thickBot="1" x14ac:dyDescent="0.3">
      <c r="A25" s="897" t="s">
        <v>381</v>
      </c>
      <c r="B25" s="898"/>
      <c r="C25" s="898"/>
      <c r="D25" s="898"/>
      <c r="E25" s="419"/>
      <c r="F25" s="895"/>
      <c r="G25" s="896"/>
      <c r="H25" s="869"/>
      <c r="I25" s="418"/>
      <c r="J25" s="418"/>
    </row>
    <row r="26" spans="1:10" ht="15" customHeight="1" thickTop="1" x14ac:dyDescent="0.25">
      <c r="A26" s="898"/>
      <c r="B26" s="898"/>
      <c r="C26" s="898"/>
      <c r="D26" s="898"/>
      <c r="E26" s="420"/>
      <c r="F26" s="37"/>
      <c r="G26" s="37"/>
    </row>
    <row r="27" spans="1:10" ht="15" customHeight="1" x14ac:dyDescent="0.25">
      <c r="A27" s="898"/>
      <c r="B27" s="898"/>
      <c r="C27" s="898"/>
      <c r="D27" s="898"/>
      <c r="E27" s="420"/>
      <c r="F27" s="37"/>
      <c r="G27" s="37"/>
    </row>
    <row r="28" spans="1:10" ht="18" customHeight="1" x14ac:dyDescent="0.25">
      <c r="F28" s="38"/>
      <c r="G28" s="38"/>
    </row>
    <row r="29" spans="1:10" ht="15" customHeight="1" thickBot="1" x14ac:dyDescent="0.3">
      <c r="A29" s="416"/>
      <c r="B29" s="416"/>
      <c r="C29" s="416"/>
      <c r="D29" s="416"/>
      <c r="F29" s="38"/>
    </row>
    <row r="30" spans="1:10" ht="15" customHeight="1" thickTop="1" x14ac:dyDescent="0.25">
      <c r="A30" s="416"/>
      <c r="B30" s="416"/>
      <c r="C30" s="416"/>
      <c r="D30" s="416"/>
      <c r="F30" s="863"/>
      <c r="G30" s="864"/>
      <c r="H30" s="869" t="s">
        <v>382</v>
      </c>
      <c r="I30" s="418"/>
      <c r="J30" s="418"/>
    </row>
    <row r="31" spans="1:10" ht="15" customHeight="1" x14ac:dyDescent="0.25">
      <c r="A31" s="416"/>
      <c r="B31" s="416"/>
      <c r="C31" s="416"/>
      <c r="D31" s="416"/>
      <c r="E31" s="417"/>
      <c r="F31" s="865"/>
      <c r="G31" s="866"/>
      <c r="H31" s="869"/>
      <c r="I31" s="418"/>
      <c r="J31" s="418"/>
    </row>
    <row r="32" spans="1:10" ht="15" customHeight="1" x14ac:dyDescent="0.25">
      <c r="A32" s="416"/>
      <c r="B32" s="416"/>
      <c r="C32" s="416"/>
      <c r="D32" s="416"/>
      <c r="E32" s="417"/>
      <c r="F32" s="865"/>
      <c r="G32" s="866"/>
      <c r="H32" s="869"/>
      <c r="I32" s="418"/>
      <c r="J32" s="418"/>
    </row>
    <row r="33" spans="1:11" ht="15" customHeight="1" thickBot="1" x14ac:dyDescent="0.3">
      <c r="A33" s="870" t="s">
        <v>383</v>
      </c>
      <c r="B33" s="871"/>
      <c r="C33" s="871"/>
      <c r="D33" s="871"/>
      <c r="E33" s="417"/>
      <c r="F33" s="867"/>
      <c r="G33" s="868"/>
      <c r="H33" s="869"/>
      <c r="I33" s="418"/>
      <c r="J33" s="418"/>
    </row>
    <row r="34" spans="1:11" ht="20.100000000000001" customHeight="1" thickTop="1" x14ac:dyDescent="0.25">
      <c r="A34" s="871"/>
      <c r="B34" s="871"/>
      <c r="C34" s="871"/>
      <c r="D34" s="871"/>
      <c r="E34" s="419"/>
      <c r="F34" s="38"/>
      <c r="G34" s="38"/>
    </row>
    <row r="35" spans="1:11" ht="15" customHeight="1" x14ac:dyDescent="0.25">
      <c r="A35" s="871"/>
      <c r="B35" s="871"/>
      <c r="C35" s="871"/>
      <c r="D35" s="871"/>
      <c r="E35" s="419"/>
      <c r="F35" s="38"/>
      <c r="G35" s="38"/>
    </row>
    <row r="36" spans="1:11" ht="15" customHeight="1" x14ac:dyDescent="0.25">
      <c r="A36" s="906" t="s">
        <v>76</v>
      </c>
      <c r="B36" s="871"/>
      <c r="C36" s="871"/>
      <c r="D36" s="871"/>
      <c r="E36" s="419"/>
      <c r="H36" s="415"/>
    </row>
    <row r="37" spans="1:11" ht="18" x14ac:dyDescent="0.25">
      <c r="A37" s="871"/>
      <c r="B37" s="871"/>
      <c r="C37" s="871"/>
      <c r="D37" s="871"/>
      <c r="E37" s="419"/>
      <c r="H37" s="415"/>
    </row>
    <row r="38" spans="1:11" ht="15" customHeight="1" x14ac:dyDescent="0.25">
      <c r="A38" s="871"/>
      <c r="B38" s="871"/>
      <c r="C38" s="871"/>
      <c r="D38" s="871"/>
    </row>
    <row r="39" spans="1:11" ht="15" customHeight="1" x14ac:dyDescent="0.25">
      <c r="A39" s="421"/>
      <c r="B39" s="421"/>
      <c r="C39" s="421"/>
      <c r="D39" s="421"/>
    </row>
    <row r="41" spans="1:11" ht="15" customHeight="1" x14ac:dyDescent="0.25">
      <c r="G41" s="907" t="s">
        <v>384</v>
      </c>
      <c r="H41" s="908"/>
      <c r="I41" s="908"/>
    </row>
    <row r="42" spans="1:11" ht="15" customHeight="1" x14ac:dyDescent="0.25">
      <c r="G42" s="908"/>
      <c r="H42" s="908"/>
      <c r="I42" s="908"/>
      <c r="K42" s="422"/>
    </row>
    <row r="43" spans="1:11" ht="6" customHeight="1" thickBot="1" x14ac:dyDescent="0.3">
      <c r="H43" s="423"/>
      <c r="I43" s="423"/>
      <c r="J43" s="423"/>
    </row>
    <row r="44" spans="1:11" ht="15" customHeight="1" thickTop="1" x14ac:dyDescent="0.25">
      <c r="E44" s="909" t="str">
        <f>IF((F22)&gt;0,SUM(F22,F30),"")</f>
        <v/>
      </c>
      <c r="F44" s="910" t="s">
        <v>385</v>
      </c>
      <c r="G44" s="910"/>
      <c r="H44" s="911" t="str">
        <f>IF((F22)&gt;0,SUM(E44/11),"")</f>
        <v/>
      </c>
      <c r="I44" s="914" t="s">
        <v>386</v>
      </c>
      <c r="J44" s="914"/>
    </row>
    <row r="45" spans="1:11" ht="15" customHeight="1" x14ac:dyDescent="0.25">
      <c r="E45" s="909"/>
      <c r="F45" s="910"/>
      <c r="G45" s="910"/>
      <c r="H45" s="912"/>
      <c r="I45" s="914"/>
      <c r="J45" s="914"/>
    </row>
    <row r="46" spans="1:11" ht="15" customHeight="1" x14ac:dyDescent="0.25">
      <c r="E46" s="909"/>
      <c r="F46" s="910"/>
      <c r="G46" s="910"/>
      <c r="H46" s="912"/>
      <c r="I46" s="914"/>
      <c r="J46" s="914"/>
    </row>
    <row r="47" spans="1:11" ht="15" customHeight="1" thickBot="1" x14ac:dyDescent="0.3">
      <c r="E47" s="909"/>
      <c r="F47" s="910"/>
      <c r="G47" s="910"/>
      <c r="H47" s="913"/>
      <c r="I47" s="914"/>
      <c r="J47" s="914"/>
    </row>
    <row r="48" spans="1:11" ht="15" customHeight="1" thickTop="1" x14ac:dyDescent="0.25">
      <c r="F48" s="34"/>
      <c r="H48" s="34"/>
      <c r="I48" s="418"/>
      <c r="J48" s="418"/>
    </row>
    <row r="51" spans="1:10" ht="15.75" x14ac:dyDescent="0.25">
      <c r="A51" s="424" t="s">
        <v>77</v>
      </c>
      <c r="B51" s="425"/>
      <c r="C51" s="425"/>
      <c r="D51" s="425"/>
      <c r="E51" s="425"/>
      <c r="F51" s="425"/>
      <c r="G51" s="425"/>
      <c r="H51" s="425"/>
      <c r="I51" s="425"/>
      <c r="J51" s="426"/>
    </row>
    <row r="52" spans="1:10" x14ac:dyDescent="0.25">
      <c r="A52" s="899"/>
      <c r="B52" s="900"/>
      <c r="C52" s="900"/>
      <c r="D52" s="900"/>
      <c r="E52" s="900"/>
      <c r="F52" s="900"/>
      <c r="G52" s="900"/>
      <c r="H52" s="900"/>
      <c r="I52" s="900"/>
      <c r="J52" s="901"/>
    </row>
    <row r="53" spans="1:10" x14ac:dyDescent="0.25">
      <c r="A53" s="902"/>
      <c r="B53" s="900"/>
      <c r="C53" s="900"/>
      <c r="D53" s="900"/>
      <c r="E53" s="900"/>
      <c r="F53" s="900"/>
      <c r="G53" s="900"/>
      <c r="H53" s="900"/>
      <c r="I53" s="900"/>
      <c r="J53" s="901"/>
    </row>
    <row r="54" spans="1:10" x14ac:dyDescent="0.25">
      <c r="A54" s="902"/>
      <c r="B54" s="900"/>
      <c r="C54" s="900"/>
      <c r="D54" s="900"/>
      <c r="E54" s="900"/>
      <c r="F54" s="900"/>
      <c r="G54" s="900"/>
      <c r="H54" s="900"/>
      <c r="I54" s="900"/>
      <c r="J54" s="901"/>
    </row>
    <row r="55" spans="1:10" x14ac:dyDescent="0.25">
      <c r="A55" s="902"/>
      <c r="B55" s="900"/>
      <c r="C55" s="900"/>
      <c r="D55" s="900"/>
      <c r="E55" s="900"/>
      <c r="F55" s="900"/>
      <c r="G55" s="900"/>
      <c r="H55" s="900"/>
      <c r="I55" s="900"/>
      <c r="J55" s="901"/>
    </row>
    <row r="56" spans="1:10" x14ac:dyDescent="0.25">
      <c r="A56" s="902"/>
      <c r="B56" s="900"/>
      <c r="C56" s="900"/>
      <c r="D56" s="900"/>
      <c r="E56" s="900"/>
      <c r="F56" s="900"/>
      <c r="G56" s="900"/>
      <c r="H56" s="900"/>
      <c r="I56" s="900"/>
      <c r="J56" s="901"/>
    </row>
    <row r="57" spans="1:10" x14ac:dyDescent="0.25">
      <c r="A57" s="903"/>
      <c r="B57" s="904"/>
      <c r="C57" s="904"/>
      <c r="D57" s="904"/>
      <c r="E57" s="904"/>
      <c r="F57" s="904"/>
      <c r="G57" s="904"/>
      <c r="H57" s="904"/>
      <c r="I57" s="904"/>
      <c r="J57" s="905"/>
    </row>
  </sheetData>
  <sheetProtection formatCells="0"/>
  <mergeCells count="24">
    <mergeCell ref="A25:D27"/>
    <mergeCell ref="A52:J57"/>
    <mergeCell ref="A36:D38"/>
    <mergeCell ref="G41:I42"/>
    <mergeCell ref="E44:E47"/>
    <mergeCell ref="F44:G47"/>
    <mergeCell ref="H44:H47"/>
    <mergeCell ref="I44:J47"/>
    <mergeCell ref="F30:G33"/>
    <mergeCell ref="H30:H33"/>
    <mergeCell ref="A33:D35"/>
    <mergeCell ref="A2:J2"/>
    <mergeCell ref="A3:J3"/>
    <mergeCell ref="A4:J4"/>
    <mergeCell ref="A6:C10"/>
    <mergeCell ref="D6:H7"/>
    <mergeCell ref="I7:J8"/>
    <mergeCell ref="D8:E10"/>
    <mergeCell ref="F8:H10"/>
    <mergeCell ref="I9:J10"/>
    <mergeCell ref="A13:J13"/>
    <mergeCell ref="A18:J18"/>
    <mergeCell ref="F22:G25"/>
    <mergeCell ref="H22:H25"/>
  </mergeCells>
  <printOptions horizontalCentered="1" verticalCentered="1"/>
  <pageMargins left="0.59055118110236227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G55"/>
  <sheetViews>
    <sheetView topLeftCell="A31" workbookViewId="0">
      <selection activeCell="Z12" sqref="Z12"/>
    </sheetView>
  </sheetViews>
  <sheetFormatPr baseColWidth="10" defaultRowHeight="15" x14ac:dyDescent="0.2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2.85546875" customWidth="1"/>
    <col min="22" max="22" width="2.7109375" customWidth="1"/>
    <col min="23" max="24" width="8.7109375" customWidth="1"/>
    <col min="25" max="25" width="2.7109375" customWidth="1"/>
    <col min="26" max="26" width="15.7109375" customWidth="1"/>
    <col min="27" max="27" width="2.7109375" customWidth="1"/>
    <col min="28" max="28" width="13.7109375" customWidth="1"/>
    <col min="29" max="29" width="5.7109375" customWidth="1"/>
    <col min="30" max="31" width="6.7109375" customWidth="1"/>
    <col min="33" max="33" width="29" customWidth="1"/>
  </cols>
  <sheetData>
    <row r="1" spans="1:31" x14ac:dyDescent="0.25">
      <c r="A1" s="994" t="s">
        <v>16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T1" s="994" t="s">
        <v>16</v>
      </c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</row>
    <row r="2" spans="1:31" ht="16.5" x14ac:dyDescent="0.3">
      <c r="A2" s="995" t="s">
        <v>57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T2" s="995" t="s">
        <v>57</v>
      </c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</row>
    <row r="3" spans="1:31" ht="5.0999999999999996" customHeight="1" x14ac:dyDescent="0.25"/>
    <row r="4" spans="1:31" ht="15" customHeight="1" x14ac:dyDescent="0.25">
      <c r="A4" s="996"/>
      <c r="B4" s="990" t="s">
        <v>0</v>
      </c>
      <c r="C4" s="990"/>
      <c r="D4" s="990"/>
      <c r="E4" s="990"/>
      <c r="F4" s="13"/>
      <c r="G4" s="997" t="str">
        <f>IF(('LISTE -  ELEVES'!C1)&lt;&gt;0,('LISTE -  ELEVES'!C1),"")</f>
        <v xml:space="preserve">Lycée </v>
      </c>
      <c r="H4" s="997"/>
      <c r="I4" s="997"/>
      <c r="J4" s="997"/>
      <c r="K4" s="997"/>
      <c r="L4" s="997"/>
      <c r="M4" s="997"/>
      <c r="N4" s="997"/>
      <c r="P4" s="984" t="s">
        <v>159</v>
      </c>
      <c r="Q4" s="985"/>
      <c r="R4" s="999"/>
      <c r="T4" s="996"/>
      <c r="U4" s="24"/>
      <c r="V4" s="24"/>
      <c r="W4" s="990" t="s">
        <v>0</v>
      </c>
      <c r="X4" s="990"/>
      <c r="Y4" s="13"/>
      <c r="Z4" s="998" t="str">
        <f>G4</f>
        <v xml:space="preserve">Lycée </v>
      </c>
      <c r="AA4" s="998"/>
      <c r="AB4" s="998"/>
      <c r="AD4" s="984" t="s">
        <v>159</v>
      </c>
      <c r="AE4" s="985"/>
    </row>
    <row r="5" spans="1:31" ht="18.75" customHeight="1" x14ac:dyDescent="0.25">
      <c r="A5" s="987"/>
      <c r="B5" s="990"/>
      <c r="C5" s="990"/>
      <c r="D5" s="990"/>
      <c r="E5" s="990"/>
      <c r="F5" s="13"/>
      <c r="G5" s="997"/>
      <c r="H5" s="997"/>
      <c r="I5" s="997"/>
      <c r="J5" s="997"/>
      <c r="K5" s="997"/>
      <c r="L5" s="997"/>
      <c r="M5" s="997"/>
      <c r="N5" s="997"/>
      <c r="P5" s="978"/>
      <c r="Q5" s="979"/>
      <c r="R5" s="980"/>
      <c r="T5" s="987"/>
      <c r="U5" s="25"/>
      <c r="V5" s="25"/>
      <c r="W5" s="990"/>
      <c r="X5" s="990"/>
      <c r="Y5" s="13"/>
      <c r="Z5" s="998"/>
      <c r="AA5" s="998"/>
      <c r="AB5" s="998"/>
      <c r="AD5" s="978"/>
      <c r="AE5" s="979"/>
    </row>
    <row r="6" spans="1:31" ht="5.0999999999999996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978" t="str">
        <f>IF(('LISTE -  ELEVES'!D7)&lt;&gt;0,('LISTE -  ELEVES'!D7),"")</f>
        <v/>
      </c>
      <c r="Q6" s="979"/>
      <c r="R6" s="980"/>
      <c r="W6" s="14"/>
      <c r="X6" s="14"/>
      <c r="Y6" s="14"/>
      <c r="Z6" s="14"/>
      <c r="AA6" s="14"/>
      <c r="AB6" s="14"/>
      <c r="AD6" s="978" t="str">
        <f>IF(('LISTE -  ELEVES'!D7)&lt;&gt;0,('LISTE -  ELEVES'!D7),"")</f>
        <v/>
      </c>
      <c r="AE6" s="979"/>
    </row>
    <row r="7" spans="1:31" ht="18.75" customHeight="1" x14ac:dyDescent="0.25">
      <c r="B7" s="990" t="s">
        <v>1</v>
      </c>
      <c r="C7" s="990"/>
      <c r="D7" s="990"/>
      <c r="E7" s="990"/>
      <c r="F7" s="14"/>
      <c r="G7" s="991" t="str">
        <f>IF(('LISTE -  ELEVES'!C25)&lt;&gt;0,('LISTE -  ELEVES'!C25),"")</f>
        <v/>
      </c>
      <c r="H7" s="991"/>
      <c r="I7" s="991"/>
      <c r="J7" s="991"/>
      <c r="K7" s="991"/>
      <c r="L7" s="991"/>
      <c r="M7" s="991"/>
      <c r="N7" s="991"/>
      <c r="P7" s="978"/>
      <c r="Q7" s="979"/>
      <c r="R7" s="980"/>
      <c r="W7" s="990" t="s">
        <v>1</v>
      </c>
      <c r="X7" s="990"/>
      <c r="Y7" s="14"/>
      <c r="Z7" s="991"/>
      <c r="AA7" s="991"/>
      <c r="AB7" s="991"/>
      <c r="AD7" s="978"/>
      <c r="AE7" s="979"/>
    </row>
    <row r="8" spans="1:31" ht="18.75" customHeight="1" x14ac:dyDescent="0.25">
      <c r="B8" s="990"/>
      <c r="C8" s="990"/>
      <c r="D8" s="990"/>
      <c r="E8" s="990"/>
      <c r="F8" s="14"/>
      <c r="G8" s="991"/>
      <c r="H8" s="991"/>
      <c r="I8" s="991"/>
      <c r="J8" s="991"/>
      <c r="K8" s="991"/>
      <c r="L8" s="991"/>
      <c r="M8" s="991"/>
      <c r="N8" s="991"/>
      <c r="P8" s="981"/>
      <c r="Q8" s="982"/>
      <c r="R8" s="983"/>
      <c r="W8" s="990"/>
      <c r="X8" s="990"/>
      <c r="Y8" s="14"/>
      <c r="Z8" s="991"/>
      <c r="AA8" s="991"/>
      <c r="AB8" s="991"/>
      <c r="AD8" s="981"/>
      <c r="AE8" s="982"/>
    </row>
    <row r="9" spans="1:31" ht="5.0999999999999996" customHeight="1" x14ac:dyDescent="0.25"/>
    <row r="10" spans="1:31" ht="15" customHeight="1" x14ac:dyDescent="0.25">
      <c r="C10" s="992" t="s">
        <v>152</v>
      </c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T10" s="993" t="s">
        <v>151</v>
      </c>
      <c r="U10" s="993"/>
      <c r="V10" s="993"/>
      <c r="W10" s="993"/>
      <c r="X10" s="993"/>
      <c r="Y10" s="2"/>
      <c r="Z10" s="2"/>
      <c r="AA10" s="2"/>
      <c r="AB10" s="2"/>
      <c r="AC10" s="2"/>
    </row>
    <row r="11" spans="1:31" x14ac:dyDescent="0.25">
      <c r="B11" s="2"/>
      <c r="C11" s="992"/>
      <c r="D11" s="992"/>
      <c r="E11" s="992"/>
      <c r="F11" s="992"/>
      <c r="G11" s="992"/>
      <c r="H11" s="992"/>
      <c r="I11" s="992"/>
      <c r="J11" s="992"/>
      <c r="K11" s="992"/>
      <c r="L11" s="992"/>
      <c r="M11" s="992"/>
      <c r="N11" s="992"/>
      <c r="O11" s="992"/>
      <c r="P11" s="992"/>
      <c r="Q11" s="992"/>
      <c r="R11" s="992"/>
      <c r="T11" s="993"/>
      <c r="U11" s="993"/>
      <c r="V11" s="993"/>
      <c r="W11" s="993"/>
      <c r="X11" s="993"/>
      <c r="Y11" s="2"/>
      <c r="Z11" s="2"/>
      <c r="AA11" s="2"/>
      <c r="AB11" s="2"/>
      <c r="AC11" s="2"/>
    </row>
    <row r="12" spans="1:31" ht="5.0999999999999996" customHeight="1" x14ac:dyDescent="0.25"/>
    <row r="13" spans="1:31" ht="15" customHeight="1" x14ac:dyDescent="0.25">
      <c r="C13" s="986" t="s">
        <v>58</v>
      </c>
      <c r="D13" s="986"/>
      <c r="E13" s="986"/>
      <c r="F13" s="986"/>
      <c r="G13" s="986"/>
      <c r="H13" s="7"/>
      <c r="I13" s="986" t="s">
        <v>59</v>
      </c>
      <c r="J13" s="986"/>
      <c r="K13" s="986"/>
      <c r="L13" s="986"/>
      <c r="M13" s="8"/>
      <c r="N13" s="986" t="s">
        <v>60</v>
      </c>
      <c r="O13" s="986"/>
      <c r="P13" s="986"/>
      <c r="Q13" s="986"/>
      <c r="R13" s="986"/>
      <c r="T13" s="987" t="s">
        <v>61</v>
      </c>
      <c r="U13" s="987"/>
      <c r="V13" s="987"/>
      <c r="W13" s="987"/>
      <c r="X13" s="987"/>
    </row>
    <row r="14" spans="1:31" x14ac:dyDescent="0.25">
      <c r="B14" s="1"/>
      <c r="C14" s="986"/>
      <c r="D14" s="986"/>
      <c r="E14" s="986"/>
      <c r="F14" s="986"/>
      <c r="G14" s="986"/>
      <c r="H14" s="7"/>
      <c r="I14" s="986"/>
      <c r="J14" s="986"/>
      <c r="K14" s="986"/>
      <c r="L14" s="986"/>
      <c r="M14" s="8"/>
      <c r="N14" s="986"/>
      <c r="O14" s="986"/>
      <c r="P14" s="986"/>
      <c r="Q14" s="986"/>
      <c r="R14" s="986"/>
      <c r="T14" s="987"/>
      <c r="U14" s="987"/>
      <c r="V14" s="987"/>
      <c r="W14" s="987"/>
      <c r="X14" s="987"/>
    </row>
    <row r="15" spans="1:31" x14ac:dyDescent="0.25">
      <c r="B15" s="1"/>
      <c r="C15" s="986"/>
      <c r="D15" s="986"/>
      <c r="E15" s="986"/>
      <c r="F15" s="986"/>
      <c r="G15" s="986"/>
      <c r="H15" s="7"/>
      <c r="I15" s="986"/>
      <c r="J15" s="986"/>
      <c r="K15" s="986"/>
      <c r="L15" s="986"/>
      <c r="M15" s="8"/>
      <c r="N15" s="986"/>
      <c r="O15" s="986"/>
      <c r="P15" s="986"/>
      <c r="Q15" s="986"/>
      <c r="R15" s="986"/>
      <c r="T15" s="987"/>
      <c r="U15" s="987"/>
      <c r="V15" s="987"/>
      <c r="W15" s="987"/>
      <c r="X15" s="987"/>
    </row>
    <row r="16" spans="1:31" x14ac:dyDescent="0.25">
      <c r="T16" s="987"/>
      <c r="U16" s="987"/>
      <c r="V16" s="987"/>
      <c r="W16" s="987"/>
      <c r="X16" s="987"/>
    </row>
    <row r="17" spans="1:33" x14ac:dyDescent="0.25">
      <c r="A17" s="988" t="s">
        <v>2</v>
      </c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</row>
    <row r="18" spans="1:33" x14ac:dyDescent="0.25">
      <c r="A18" s="989" t="s">
        <v>3</v>
      </c>
      <c r="B18" s="989"/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T18" s="988" t="s">
        <v>2</v>
      </c>
      <c r="U18" s="988"/>
      <c r="V18" s="988"/>
      <c r="W18" s="988"/>
      <c r="X18" s="988"/>
      <c r="Y18" s="988"/>
      <c r="Z18" s="988"/>
      <c r="AA18" s="988"/>
      <c r="AB18" s="988"/>
      <c r="AC18" s="988"/>
      <c r="AD18" s="988"/>
      <c r="AE18" s="988"/>
    </row>
    <row r="19" spans="1:33" x14ac:dyDescent="0.25">
      <c r="T19" s="972" t="s">
        <v>3</v>
      </c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</row>
    <row r="20" spans="1:33" ht="15.75" x14ac:dyDescent="0.25">
      <c r="C20" s="973" t="s">
        <v>5</v>
      </c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AG20" s="26"/>
    </row>
    <row r="21" spans="1:33" x14ac:dyDescent="0.25">
      <c r="C21" s="972" t="s">
        <v>4</v>
      </c>
      <c r="D21" s="972"/>
      <c r="E21" s="972"/>
      <c r="F21" s="972"/>
      <c r="G21" s="972"/>
      <c r="H21" s="972"/>
      <c r="I21" s="972" t="s">
        <v>4</v>
      </c>
      <c r="J21" s="972"/>
      <c r="K21" s="972"/>
      <c r="L21" s="972"/>
      <c r="M21" s="972"/>
      <c r="N21" s="972" t="s">
        <v>4</v>
      </c>
      <c r="O21" s="972"/>
      <c r="P21" s="972"/>
      <c r="Q21" s="972"/>
      <c r="R21" s="972"/>
      <c r="AG21" s="27"/>
    </row>
    <row r="22" spans="1:33" ht="14.1" customHeight="1" x14ac:dyDescent="0.25">
      <c r="C22" s="974" t="s">
        <v>6</v>
      </c>
      <c r="D22" s="975" t="s">
        <v>7</v>
      </c>
      <c r="E22" s="975"/>
      <c r="F22" s="845" t="s">
        <v>8</v>
      </c>
      <c r="G22" s="845"/>
      <c r="H22" s="972"/>
      <c r="I22" s="974" t="s">
        <v>6</v>
      </c>
      <c r="J22" s="975" t="s">
        <v>7</v>
      </c>
      <c r="K22" s="975"/>
      <c r="L22" s="976" t="s">
        <v>8</v>
      </c>
      <c r="M22" s="972"/>
      <c r="N22" s="974" t="s">
        <v>6</v>
      </c>
      <c r="O22" s="974"/>
      <c r="P22" s="975" t="s">
        <v>7</v>
      </c>
      <c r="Q22" s="975"/>
      <c r="R22" s="845" t="s">
        <v>8</v>
      </c>
      <c r="AG22" s="27"/>
    </row>
    <row r="23" spans="1:33" ht="14.1" customHeight="1" x14ac:dyDescent="0.25">
      <c r="C23" s="974"/>
      <c r="D23" s="3" t="s">
        <v>9</v>
      </c>
      <c r="E23" s="3" t="s">
        <v>10</v>
      </c>
      <c r="F23" s="845"/>
      <c r="G23" s="845"/>
      <c r="H23" s="972"/>
      <c r="I23" s="974"/>
      <c r="J23" s="3" t="s">
        <v>9</v>
      </c>
      <c r="K23" s="3" t="s">
        <v>10</v>
      </c>
      <c r="L23" s="977"/>
      <c r="M23" s="972"/>
      <c r="N23" s="974"/>
      <c r="O23" s="974"/>
      <c r="P23" s="3" t="s">
        <v>9</v>
      </c>
      <c r="Q23" s="3" t="s">
        <v>10</v>
      </c>
      <c r="R23" s="845"/>
      <c r="T23" s="74"/>
      <c r="U23" s="74"/>
      <c r="V23" s="74"/>
      <c r="W23" s="959" t="s">
        <v>4</v>
      </c>
      <c r="X23" s="960"/>
      <c r="Y23" s="74"/>
      <c r="Z23" s="12" t="s">
        <v>62</v>
      </c>
      <c r="AA23" s="12"/>
      <c r="AB23" s="74"/>
      <c r="AC23" s="74"/>
      <c r="AD23" s="74"/>
      <c r="AE23" s="74"/>
      <c r="AG23" s="27"/>
    </row>
    <row r="24" spans="1:33" ht="14.1" customHeight="1" x14ac:dyDescent="0.25">
      <c r="A24" s="967" t="s">
        <v>299</v>
      </c>
      <c r="B24" s="971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T24" s="74"/>
      <c r="U24" s="74"/>
      <c r="V24" s="74"/>
      <c r="W24" s="963" t="str">
        <f>IF((C51)&gt;0,C51,"")</f>
        <v/>
      </c>
      <c r="X24" s="965" t="s">
        <v>15</v>
      </c>
      <c r="Y24" s="74"/>
      <c r="Z24" s="74"/>
      <c r="AA24" s="74"/>
      <c r="AB24" s="74"/>
      <c r="AC24" s="74"/>
      <c r="AD24" s="74"/>
      <c r="AE24" s="74"/>
      <c r="AG24" s="27"/>
    </row>
    <row r="25" spans="1:33" ht="14.1" customHeight="1" x14ac:dyDescent="0.25">
      <c r="A25" s="968"/>
      <c r="B25" s="971"/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T25" s="28" t="s">
        <v>12</v>
      </c>
      <c r="U25" s="5"/>
      <c r="V25" s="5"/>
      <c r="W25" s="964"/>
      <c r="X25" s="966"/>
      <c r="Y25" s="5"/>
      <c r="Z25" s="5"/>
      <c r="AA25" s="5"/>
      <c r="AB25" s="5"/>
      <c r="AC25" s="5"/>
      <c r="AD25" s="5"/>
      <c r="AE25" s="5"/>
      <c r="AG25" s="27"/>
    </row>
    <row r="26" spans="1:33" ht="14.1" customHeight="1" x14ac:dyDescent="0.25">
      <c r="A26" s="186" t="s">
        <v>300</v>
      </c>
      <c r="B26" s="74"/>
      <c r="C26" s="190"/>
      <c r="D26" s="190"/>
      <c r="E26" s="190"/>
      <c r="F26" s="946"/>
      <c r="G26" s="947"/>
      <c r="H26" s="970"/>
      <c r="I26" s="191"/>
      <c r="J26" s="191"/>
      <c r="K26" s="191"/>
      <c r="L26" s="191"/>
      <c r="M26" s="970"/>
      <c r="N26" s="948"/>
      <c r="O26" s="949"/>
      <c r="P26" s="192"/>
      <c r="Q26" s="192"/>
      <c r="R26" s="192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G26" s="27"/>
    </row>
    <row r="27" spans="1:33" ht="14.1" customHeight="1" x14ac:dyDescent="0.25">
      <c r="A27" s="187" t="s">
        <v>311</v>
      </c>
      <c r="B27" s="74"/>
      <c r="C27" s="190"/>
      <c r="D27" s="190"/>
      <c r="E27" s="190"/>
      <c r="F27" s="946"/>
      <c r="G27" s="947"/>
      <c r="H27" s="950"/>
      <c r="I27" s="191"/>
      <c r="J27" s="191"/>
      <c r="K27" s="191"/>
      <c r="L27" s="191"/>
      <c r="M27" s="950"/>
      <c r="N27" s="948"/>
      <c r="O27" s="949"/>
      <c r="P27" s="192"/>
      <c r="Q27" s="192"/>
      <c r="R27" s="192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G27" s="27"/>
    </row>
    <row r="28" spans="1:33" ht="14.1" customHeight="1" x14ac:dyDescent="0.25">
      <c r="A28" s="187"/>
      <c r="B28" s="74"/>
      <c r="C28" s="190"/>
      <c r="D28" s="190"/>
      <c r="E28" s="190"/>
      <c r="F28" s="946"/>
      <c r="G28" s="947"/>
      <c r="H28" s="950"/>
      <c r="I28" s="191"/>
      <c r="J28" s="191"/>
      <c r="K28" s="191"/>
      <c r="L28" s="191"/>
      <c r="M28" s="950"/>
      <c r="N28" s="948"/>
      <c r="O28" s="949"/>
      <c r="P28" s="192"/>
      <c r="Q28" s="192"/>
      <c r="R28" s="192"/>
      <c r="T28" s="74"/>
      <c r="U28" s="74"/>
      <c r="V28" s="74"/>
      <c r="W28" s="959" t="s">
        <v>4</v>
      </c>
      <c r="X28" s="960"/>
      <c r="Y28" s="74"/>
      <c r="Z28" s="12" t="s">
        <v>62</v>
      </c>
      <c r="AA28" s="12"/>
      <c r="AB28" s="74"/>
      <c r="AC28" s="74"/>
      <c r="AD28" s="74"/>
      <c r="AE28" s="74"/>
      <c r="AG28" s="27"/>
    </row>
    <row r="29" spans="1:33" ht="14.1" customHeight="1" x14ac:dyDescent="0.25">
      <c r="A29" s="188" t="s">
        <v>312</v>
      </c>
      <c r="B29" s="74"/>
      <c r="C29" s="190"/>
      <c r="D29" s="190"/>
      <c r="E29" s="190"/>
      <c r="F29" s="946"/>
      <c r="G29" s="947"/>
      <c r="H29" s="950"/>
      <c r="I29" s="191"/>
      <c r="J29" s="191"/>
      <c r="K29" s="191"/>
      <c r="L29" s="191"/>
      <c r="M29" s="950"/>
      <c r="N29" s="948"/>
      <c r="O29" s="949"/>
      <c r="P29" s="192"/>
      <c r="Q29" s="192"/>
      <c r="R29" s="192"/>
      <c r="T29" s="961" t="s">
        <v>23</v>
      </c>
      <c r="U29" s="74"/>
      <c r="V29" s="74"/>
      <c r="W29" s="963" t="str">
        <f>IF((I53)&gt;0,I53,"")</f>
        <v/>
      </c>
      <c r="X29" s="965" t="s">
        <v>15</v>
      </c>
      <c r="Y29" s="74"/>
      <c r="Z29" s="74"/>
      <c r="AA29" s="74"/>
      <c r="AB29" s="74"/>
      <c r="AC29" s="74"/>
      <c r="AD29" s="74"/>
      <c r="AE29" s="74"/>
      <c r="AG29" s="27"/>
    </row>
    <row r="30" spans="1:33" ht="14.1" customHeight="1" x14ac:dyDescent="0.25">
      <c r="A30" s="189"/>
      <c r="B30" s="74"/>
      <c r="C30" s="190"/>
      <c r="D30" s="190"/>
      <c r="E30" s="190"/>
      <c r="F30" s="946"/>
      <c r="G30" s="947"/>
      <c r="H30" s="950"/>
      <c r="I30" s="191"/>
      <c r="J30" s="191"/>
      <c r="K30" s="191"/>
      <c r="L30" s="191"/>
      <c r="M30" s="950"/>
      <c r="N30" s="948"/>
      <c r="O30" s="949"/>
      <c r="P30" s="192"/>
      <c r="Q30" s="192"/>
      <c r="R30" s="192"/>
      <c r="T30" s="962"/>
      <c r="U30" s="5"/>
      <c r="V30" s="5"/>
      <c r="W30" s="964"/>
      <c r="X30" s="966"/>
      <c r="Y30" s="5"/>
      <c r="Z30" s="5"/>
      <c r="AA30" s="5"/>
      <c r="AB30" s="5"/>
      <c r="AC30" s="5"/>
      <c r="AD30" s="5"/>
      <c r="AE30" s="5"/>
      <c r="AG30" s="27"/>
    </row>
    <row r="31" spans="1:33" ht="14.1" customHeight="1" x14ac:dyDescent="0.25">
      <c r="A31" s="154" t="s">
        <v>26</v>
      </c>
      <c r="B31" s="74"/>
      <c r="C31" s="193"/>
      <c r="D31" s="194"/>
      <c r="E31" s="194"/>
      <c r="F31" s="194"/>
      <c r="G31" s="194"/>
      <c r="H31" s="195"/>
      <c r="I31" s="196"/>
      <c r="J31" s="196"/>
      <c r="K31" s="196"/>
      <c r="L31" s="196"/>
      <c r="M31" s="195"/>
      <c r="N31" s="197"/>
      <c r="O31" s="197"/>
      <c r="P31" s="197"/>
      <c r="Q31" s="197"/>
      <c r="R31" s="198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G31" s="27"/>
    </row>
    <row r="32" spans="1:33" ht="14.1" customHeight="1" x14ac:dyDescent="0.25">
      <c r="A32" s="186" t="s">
        <v>300</v>
      </c>
      <c r="B32" s="74"/>
      <c r="C32" s="190"/>
      <c r="D32" s="190"/>
      <c r="E32" s="190"/>
      <c r="F32" s="946"/>
      <c r="G32" s="947"/>
      <c r="H32" s="950"/>
      <c r="I32" s="191"/>
      <c r="J32" s="191"/>
      <c r="K32" s="191"/>
      <c r="L32" s="191"/>
      <c r="M32" s="950"/>
      <c r="N32" s="948"/>
      <c r="O32" s="949"/>
      <c r="P32" s="192"/>
      <c r="Q32" s="192"/>
      <c r="R32" s="192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ht="14.1" customHeight="1" x14ac:dyDescent="0.25">
      <c r="A33" s="187" t="s">
        <v>311</v>
      </c>
      <c r="B33" s="74"/>
      <c r="C33" s="190"/>
      <c r="D33" s="190"/>
      <c r="E33" s="190"/>
      <c r="F33" s="946"/>
      <c r="G33" s="947"/>
      <c r="H33" s="950"/>
      <c r="I33" s="191"/>
      <c r="J33" s="191"/>
      <c r="K33" s="191"/>
      <c r="L33" s="191"/>
      <c r="M33" s="950"/>
      <c r="N33" s="948"/>
      <c r="O33" s="949"/>
      <c r="P33" s="192"/>
      <c r="Q33" s="192"/>
      <c r="R33" s="192"/>
      <c r="T33" s="74"/>
      <c r="U33" s="74"/>
      <c r="V33" s="74"/>
      <c r="W33" s="959" t="s">
        <v>4</v>
      </c>
      <c r="X33" s="960"/>
      <c r="Y33" s="74"/>
      <c r="Z33" s="12" t="s">
        <v>62</v>
      </c>
      <c r="AA33" s="12"/>
      <c r="AB33" s="74"/>
      <c r="AC33" s="74"/>
      <c r="AD33" s="74"/>
      <c r="AE33" s="74"/>
    </row>
    <row r="34" spans="1:31" ht="14.1" customHeight="1" x14ac:dyDescent="0.25">
      <c r="A34" s="187"/>
      <c r="B34" s="74"/>
      <c r="C34" s="190"/>
      <c r="D34" s="190"/>
      <c r="E34" s="190"/>
      <c r="F34" s="946"/>
      <c r="G34" s="947"/>
      <c r="H34" s="950"/>
      <c r="I34" s="191"/>
      <c r="J34" s="191"/>
      <c r="K34" s="191"/>
      <c r="L34" s="191"/>
      <c r="M34" s="950"/>
      <c r="N34" s="948"/>
      <c r="O34" s="949"/>
      <c r="P34" s="192"/>
      <c r="Q34" s="192"/>
      <c r="R34" s="192"/>
      <c r="T34" s="961" t="s">
        <v>17</v>
      </c>
      <c r="U34" s="74"/>
      <c r="V34" s="74"/>
      <c r="W34" s="963" t="str">
        <f>IF((N55)&gt;0,N55,"")</f>
        <v/>
      </c>
      <c r="X34" s="965" t="s">
        <v>15</v>
      </c>
      <c r="Y34" s="74"/>
      <c r="Z34" s="74"/>
      <c r="AA34" s="74"/>
      <c r="AB34" s="74"/>
      <c r="AC34" s="74"/>
      <c r="AD34" s="74"/>
      <c r="AE34" s="74"/>
    </row>
    <row r="35" spans="1:31" ht="14.1" customHeight="1" x14ac:dyDescent="0.25">
      <c r="A35" s="188" t="s">
        <v>312</v>
      </c>
      <c r="B35" s="74"/>
      <c r="C35" s="190"/>
      <c r="D35" s="190"/>
      <c r="E35" s="190"/>
      <c r="F35" s="946"/>
      <c r="G35" s="947"/>
      <c r="H35" s="950"/>
      <c r="I35" s="191"/>
      <c r="J35" s="191"/>
      <c r="K35" s="191"/>
      <c r="L35" s="191"/>
      <c r="M35" s="950"/>
      <c r="N35" s="948"/>
      <c r="O35" s="949"/>
      <c r="P35" s="192"/>
      <c r="Q35" s="192"/>
      <c r="R35" s="192"/>
      <c r="T35" s="962"/>
      <c r="U35" s="5"/>
      <c r="V35" s="5"/>
      <c r="W35" s="964"/>
      <c r="X35" s="966"/>
      <c r="Y35" s="5"/>
      <c r="Z35" s="5"/>
      <c r="AA35" s="5"/>
      <c r="AB35" s="5"/>
      <c r="AC35" s="5"/>
      <c r="AD35" s="5"/>
      <c r="AE35" s="5"/>
    </row>
    <row r="36" spans="1:31" ht="14.1" customHeight="1" x14ac:dyDescent="0.25">
      <c r="A36" s="189"/>
      <c r="B36" s="74"/>
      <c r="C36" s="190"/>
      <c r="D36" s="190"/>
      <c r="E36" s="190"/>
      <c r="F36" s="946"/>
      <c r="G36" s="947"/>
      <c r="H36" s="950"/>
      <c r="I36" s="191"/>
      <c r="J36" s="191"/>
      <c r="K36" s="191"/>
      <c r="L36" s="191"/>
      <c r="M36" s="950"/>
      <c r="N36" s="948"/>
      <c r="O36" s="949"/>
      <c r="P36" s="192"/>
      <c r="Q36" s="192"/>
      <c r="R36" s="192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14.1" customHeight="1" x14ac:dyDescent="0.25">
      <c r="A37" s="154" t="s">
        <v>27</v>
      </c>
      <c r="B37" s="74"/>
      <c r="C37" s="193"/>
      <c r="D37" s="194"/>
      <c r="E37" s="194"/>
      <c r="F37" s="194"/>
      <c r="G37" s="194"/>
      <c r="H37" s="195"/>
      <c r="I37" s="196"/>
      <c r="J37" s="196"/>
      <c r="K37" s="196"/>
      <c r="L37" s="196"/>
      <c r="M37" s="195"/>
      <c r="N37" s="197"/>
      <c r="O37" s="197"/>
      <c r="P37" s="197"/>
      <c r="Q37" s="197"/>
      <c r="R37" s="198"/>
      <c r="T37" s="956" t="s">
        <v>18</v>
      </c>
      <c r="U37" s="956"/>
      <c r="V37" s="956"/>
      <c r="W37" s="956"/>
      <c r="X37" s="956"/>
      <c r="Y37" s="956"/>
      <c r="Z37" s="956"/>
      <c r="AA37" s="956"/>
      <c r="AB37" s="956"/>
      <c r="AC37" s="956"/>
      <c r="AD37" s="956"/>
      <c r="AE37" s="956"/>
    </row>
    <row r="38" spans="1:31" ht="14.1" customHeight="1" x14ac:dyDescent="0.25">
      <c r="A38" s="186" t="s">
        <v>300</v>
      </c>
      <c r="B38" s="74"/>
      <c r="C38" s="190"/>
      <c r="D38" s="190"/>
      <c r="E38" s="190"/>
      <c r="F38" s="946"/>
      <c r="G38" s="947"/>
      <c r="H38" s="950"/>
      <c r="I38" s="191"/>
      <c r="J38" s="191"/>
      <c r="K38" s="191"/>
      <c r="L38" s="191"/>
      <c r="M38" s="950"/>
      <c r="N38" s="948"/>
      <c r="O38" s="949"/>
      <c r="P38" s="192"/>
      <c r="Q38" s="192"/>
      <c r="R38" s="192"/>
      <c r="T38" s="956"/>
      <c r="U38" s="956"/>
      <c r="V38" s="956"/>
      <c r="W38" s="956"/>
      <c r="X38" s="956"/>
      <c r="Y38" s="956"/>
      <c r="Z38" s="956"/>
      <c r="AA38" s="956"/>
      <c r="AB38" s="956"/>
      <c r="AC38" s="956"/>
      <c r="AD38" s="956"/>
      <c r="AE38" s="956"/>
    </row>
    <row r="39" spans="1:31" ht="14.1" customHeight="1" x14ac:dyDescent="0.25">
      <c r="A39" s="187" t="s">
        <v>311</v>
      </c>
      <c r="B39" s="74"/>
      <c r="C39" s="190"/>
      <c r="D39" s="190"/>
      <c r="E39" s="190"/>
      <c r="F39" s="946"/>
      <c r="G39" s="947"/>
      <c r="H39" s="950"/>
      <c r="I39" s="191"/>
      <c r="J39" s="191"/>
      <c r="K39" s="191"/>
      <c r="L39" s="191"/>
      <c r="M39" s="950"/>
      <c r="N39" s="948"/>
      <c r="O39" s="949"/>
      <c r="P39" s="192"/>
      <c r="Q39" s="192"/>
      <c r="R39" s="192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ht="14.1" customHeight="1" x14ac:dyDescent="0.25">
      <c r="A40" s="187"/>
      <c r="B40" s="74"/>
      <c r="C40" s="190"/>
      <c r="D40" s="190"/>
      <c r="E40" s="190"/>
      <c r="F40" s="946"/>
      <c r="G40" s="947"/>
      <c r="H40" s="950"/>
      <c r="I40" s="191"/>
      <c r="J40" s="191"/>
      <c r="K40" s="191"/>
      <c r="L40" s="191"/>
      <c r="M40" s="950"/>
      <c r="N40" s="948"/>
      <c r="O40" s="949"/>
      <c r="P40" s="192"/>
      <c r="Q40" s="192"/>
      <c r="R40" s="192"/>
      <c r="T40" s="74"/>
      <c r="U40" s="74"/>
      <c r="V40" s="74"/>
      <c r="W40" s="957" t="s">
        <v>63</v>
      </c>
      <c r="X40" s="958"/>
      <c r="Y40" s="74"/>
      <c r="Z40" s="74"/>
      <c r="AA40" s="74"/>
      <c r="AB40" s="74"/>
      <c r="AC40" s="74"/>
      <c r="AD40" s="74"/>
      <c r="AE40" s="74"/>
    </row>
    <row r="41" spans="1:31" ht="14.1" customHeight="1" x14ac:dyDescent="0.25">
      <c r="A41" s="188" t="s">
        <v>312</v>
      </c>
      <c r="B41" s="74"/>
      <c r="C41" s="190"/>
      <c r="D41" s="190"/>
      <c r="E41" s="190"/>
      <c r="F41" s="946"/>
      <c r="G41" s="947"/>
      <c r="H41" s="950"/>
      <c r="I41" s="191"/>
      <c r="J41" s="191"/>
      <c r="K41" s="191"/>
      <c r="L41" s="191"/>
      <c r="M41" s="950"/>
      <c r="N41" s="948"/>
      <c r="O41" s="949"/>
      <c r="P41" s="192"/>
      <c r="Q41" s="192"/>
      <c r="R41" s="192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1:31" ht="14.1" customHeight="1" x14ac:dyDescent="0.25">
      <c r="A42" s="189"/>
      <c r="B42" s="74"/>
      <c r="C42" s="190"/>
      <c r="D42" s="190"/>
      <c r="E42" s="190"/>
      <c r="F42" s="946"/>
      <c r="G42" s="947"/>
      <c r="H42" s="950"/>
      <c r="I42" s="191"/>
      <c r="J42" s="191"/>
      <c r="K42" s="191"/>
      <c r="L42" s="191"/>
      <c r="M42" s="950"/>
      <c r="N42" s="948"/>
      <c r="O42" s="949"/>
      <c r="P42" s="192"/>
      <c r="Q42" s="192"/>
      <c r="R42" s="192"/>
      <c r="T42" s="74"/>
      <c r="U42" s="74"/>
      <c r="V42" s="74"/>
      <c r="W42" s="952" t="str">
        <f>IF((N55)&gt;0,SUM(W24,W29,W34),"")</f>
        <v/>
      </c>
      <c r="X42" s="954" t="s">
        <v>64</v>
      </c>
      <c r="Y42" s="74"/>
      <c r="Z42" s="74"/>
      <c r="AA42" s="74"/>
      <c r="AB42" s="74"/>
      <c r="AC42" s="74"/>
      <c r="AD42" s="74"/>
      <c r="AE42" s="74"/>
    </row>
    <row r="43" spans="1:31" ht="14.1" customHeight="1" x14ac:dyDescent="0.25">
      <c r="A43" s="154" t="s">
        <v>28</v>
      </c>
      <c r="B43" s="74"/>
      <c r="C43" s="193"/>
      <c r="D43" s="194"/>
      <c r="E43" s="194"/>
      <c r="F43" s="194"/>
      <c r="G43" s="194"/>
      <c r="H43" s="195"/>
      <c r="I43" s="196"/>
      <c r="J43" s="196"/>
      <c r="K43" s="196"/>
      <c r="L43" s="196"/>
      <c r="M43" s="195"/>
      <c r="N43" s="197"/>
      <c r="O43" s="197"/>
      <c r="P43" s="197"/>
      <c r="Q43" s="197"/>
      <c r="R43" s="198"/>
      <c r="T43" s="74"/>
      <c r="U43" s="74"/>
      <c r="V43" s="74"/>
      <c r="W43" s="953"/>
      <c r="X43" s="955"/>
      <c r="Y43" s="74"/>
      <c r="Z43" s="74"/>
      <c r="AA43" s="74"/>
      <c r="AB43" s="74"/>
      <c r="AC43" s="74"/>
      <c r="AD43" s="74"/>
      <c r="AE43" s="74"/>
    </row>
    <row r="44" spans="1:31" ht="14.1" customHeight="1" thickBot="1" x14ac:dyDescent="0.3">
      <c r="A44" s="186" t="s">
        <v>300</v>
      </c>
      <c r="B44" s="74"/>
      <c r="C44" s="190"/>
      <c r="D44" s="190"/>
      <c r="E44" s="190"/>
      <c r="F44" s="946"/>
      <c r="G44" s="947"/>
      <c r="H44" s="950"/>
      <c r="I44" s="191"/>
      <c r="J44" s="191"/>
      <c r="K44" s="191"/>
      <c r="L44" s="191"/>
      <c r="M44" s="950"/>
      <c r="N44" s="948"/>
      <c r="O44" s="949"/>
      <c r="P44" s="192"/>
      <c r="Q44" s="192"/>
      <c r="R44" s="192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ht="14.1" customHeight="1" x14ac:dyDescent="0.25">
      <c r="A45" s="187" t="s">
        <v>311</v>
      </c>
      <c r="B45" s="74"/>
      <c r="C45" s="190"/>
      <c r="D45" s="190"/>
      <c r="E45" s="190"/>
      <c r="F45" s="946"/>
      <c r="G45" s="947"/>
      <c r="H45" s="950"/>
      <c r="I45" s="191"/>
      <c r="J45" s="191"/>
      <c r="K45" s="191"/>
      <c r="L45" s="191"/>
      <c r="M45" s="950"/>
      <c r="N45" s="948"/>
      <c r="O45" s="949"/>
      <c r="P45" s="192"/>
      <c r="Q45" s="192"/>
      <c r="R45" s="192"/>
      <c r="T45" s="940" t="s">
        <v>65</v>
      </c>
      <c r="U45" s="940"/>
      <c r="V45" s="74"/>
      <c r="W45" s="941" t="str">
        <f>IF((N55)&gt;0,SUM(W42/3),"")</f>
        <v/>
      </c>
      <c r="X45" s="944" t="s">
        <v>15</v>
      </c>
      <c r="Y45" s="74"/>
      <c r="Z45" s="74"/>
      <c r="AA45" s="74"/>
      <c r="AB45" s="74"/>
      <c r="AC45" s="74"/>
      <c r="AD45" s="74"/>
      <c r="AE45" s="74"/>
    </row>
    <row r="46" spans="1:31" ht="14.1" customHeight="1" x14ac:dyDescent="0.25">
      <c r="A46" s="187"/>
      <c r="B46" s="74"/>
      <c r="C46" s="190"/>
      <c r="D46" s="190"/>
      <c r="E46" s="190"/>
      <c r="F46" s="946"/>
      <c r="G46" s="947"/>
      <c r="H46" s="950"/>
      <c r="I46" s="191"/>
      <c r="J46" s="191"/>
      <c r="K46" s="191"/>
      <c r="L46" s="191"/>
      <c r="M46" s="950"/>
      <c r="N46" s="948"/>
      <c r="O46" s="949"/>
      <c r="P46" s="192"/>
      <c r="Q46" s="192"/>
      <c r="R46" s="192"/>
      <c r="T46" s="940"/>
      <c r="U46" s="940"/>
      <c r="V46" s="74"/>
      <c r="W46" s="942"/>
      <c r="X46" s="945"/>
      <c r="Y46" s="74"/>
      <c r="Z46" s="74"/>
      <c r="AA46" s="74"/>
      <c r="AB46" s="74"/>
      <c r="AC46" s="74"/>
      <c r="AD46" s="74"/>
      <c r="AE46" s="74"/>
    </row>
    <row r="47" spans="1:31" ht="14.1" customHeight="1" thickBot="1" x14ac:dyDescent="0.3">
      <c r="A47" s="188" t="s">
        <v>312</v>
      </c>
      <c r="B47" s="74"/>
      <c r="C47" s="190"/>
      <c r="D47" s="190"/>
      <c r="E47" s="190"/>
      <c r="F47" s="946"/>
      <c r="G47" s="947"/>
      <c r="H47" s="950"/>
      <c r="I47" s="191"/>
      <c r="J47" s="191"/>
      <c r="K47" s="191"/>
      <c r="L47" s="191"/>
      <c r="M47" s="950"/>
      <c r="N47" s="948"/>
      <c r="O47" s="949"/>
      <c r="P47" s="192"/>
      <c r="Q47" s="192"/>
      <c r="R47" s="192"/>
      <c r="T47" s="940"/>
      <c r="U47" s="940"/>
      <c r="V47" s="74"/>
      <c r="W47" s="943"/>
      <c r="X47" s="945"/>
      <c r="Y47" s="74"/>
      <c r="Z47" s="74"/>
      <c r="AA47" s="74"/>
      <c r="AB47" s="74"/>
      <c r="AC47" s="74"/>
      <c r="AD47" s="74"/>
      <c r="AE47" s="74"/>
    </row>
    <row r="48" spans="1:31" ht="14.1" customHeight="1" x14ac:dyDescent="0.25">
      <c r="A48" s="189"/>
      <c r="B48" s="74"/>
      <c r="C48" s="190"/>
      <c r="D48" s="190"/>
      <c r="E48" s="190"/>
      <c r="F48" s="946"/>
      <c r="G48" s="947"/>
      <c r="H48" s="951"/>
      <c r="I48" s="191"/>
      <c r="J48" s="191"/>
      <c r="K48" s="191"/>
      <c r="L48" s="191"/>
      <c r="M48" s="951"/>
      <c r="N48" s="948"/>
      <c r="O48" s="949"/>
      <c r="P48" s="192"/>
      <c r="Q48" s="192"/>
      <c r="R48" s="192"/>
    </row>
    <row r="49" spans="1:31" ht="14.1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T49" s="921" t="s">
        <v>24</v>
      </c>
      <c r="U49" s="922"/>
      <c r="V49" s="922"/>
      <c r="W49" s="922"/>
      <c r="X49" s="922"/>
      <c r="Y49" s="922"/>
      <c r="Z49" s="923"/>
      <c r="AB49" s="924" t="s">
        <v>21</v>
      </c>
      <c r="AC49" s="925"/>
      <c r="AD49" s="925"/>
      <c r="AE49" s="926"/>
    </row>
    <row r="50" spans="1:31" x14ac:dyDescent="0.25">
      <c r="A50" s="74"/>
      <c r="B50" s="74"/>
      <c r="C50" s="927" t="s">
        <v>11</v>
      </c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9"/>
      <c r="T50" s="930" t="s">
        <v>19</v>
      </c>
      <c r="U50" s="931"/>
      <c r="W50" s="924" t="s">
        <v>22</v>
      </c>
      <c r="X50" s="925"/>
      <c r="Y50" s="925"/>
      <c r="Z50" s="926"/>
      <c r="AB50" s="932"/>
      <c r="AC50" s="933"/>
      <c r="AD50" s="933"/>
      <c r="AE50" s="934"/>
    </row>
    <row r="51" spans="1:31" ht="24.95" customHeight="1" x14ac:dyDescent="0.25">
      <c r="A51" s="5" t="s">
        <v>12</v>
      </c>
      <c r="B51" s="5"/>
      <c r="C51" s="938"/>
      <c r="D51" s="938"/>
      <c r="E51" s="160" t="s">
        <v>15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915" t="s">
        <v>145</v>
      </c>
      <c r="U51" s="916"/>
      <c r="W51" s="917" t="str">
        <f>IF(('LISTE -  ELEVES'!H27)&lt;&gt;0,('LISTE -  ELEVES'!H27),"")</f>
        <v/>
      </c>
      <c r="X51" s="918"/>
      <c r="Y51" s="918"/>
      <c r="Z51" s="919"/>
      <c r="AA51" s="23"/>
      <c r="AB51" s="932"/>
      <c r="AC51" s="933"/>
      <c r="AD51" s="933"/>
      <c r="AE51" s="934"/>
    </row>
    <row r="52" spans="1:31" ht="5.0999999999999996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W52" s="29"/>
      <c r="X52" s="29"/>
      <c r="Y52" s="29"/>
      <c r="Z52" s="29"/>
      <c r="AB52" s="932"/>
      <c r="AC52" s="933"/>
      <c r="AD52" s="933"/>
      <c r="AE52" s="934"/>
    </row>
    <row r="53" spans="1:31" ht="24.95" customHeight="1" x14ac:dyDescent="0.25">
      <c r="A53" s="6" t="s">
        <v>13</v>
      </c>
      <c r="B53" s="5"/>
      <c r="C53" s="5"/>
      <c r="D53" s="5"/>
      <c r="E53" s="5"/>
      <c r="F53" s="5"/>
      <c r="G53" s="5"/>
      <c r="H53" s="5"/>
      <c r="I53" s="939"/>
      <c r="J53" s="939"/>
      <c r="K53" s="160" t="s">
        <v>15</v>
      </c>
      <c r="L53" s="5"/>
      <c r="M53" s="5"/>
      <c r="N53" s="5"/>
      <c r="O53" s="5"/>
      <c r="P53" s="5"/>
      <c r="Q53" s="5"/>
      <c r="R53" s="5"/>
      <c r="T53" s="915" t="s">
        <v>25</v>
      </c>
      <c r="U53" s="916"/>
      <c r="W53" s="917" t="str">
        <f>IF(('LISTE -  ELEVES'!H29)&lt;&gt;0,('LISTE -  ELEVES'!H29),"")</f>
        <v/>
      </c>
      <c r="X53" s="918"/>
      <c r="Y53" s="918"/>
      <c r="Z53" s="919"/>
      <c r="AA53" s="23"/>
      <c r="AB53" s="932"/>
      <c r="AC53" s="933"/>
      <c r="AD53" s="933"/>
      <c r="AE53" s="934"/>
    </row>
    <row r="54" spans="1:31" ht="5.0999999999999996" customHeight="1" x14ac:dyDescent="0.25">
      <c r="A54" s="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W54" s="29"/>
      <c r="X54" s="29"/>
      <c r="Y54" s="29"/>
      <c r="Z54" s="29"/>
      <c r="AB54" s="932"/>
      <c r="AC54" s="933"/>
      <c r="AD54" s="933"/>
      <c r="AE54" s="934"/>
    </row>
    <row r="55" spans="1:31" ht="24.95" customHeight="1" x14ac:dyDescent="0.25">
      <c r="A55" s="6" t="s">
        <v>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20"/>
      <c r="O55" s="920"/>
      <c r="P55" s="920"/>
      <c r="Q55" s="160" t="s">
        <v>15</v>
      </c>
      <c r="R55" s="5"/>
      <c r="T55" s="915" t="s">
        <v>20</v>
      </c>
      <c r="U55" s="916"/>
      <c r="W55" s="917" t="str">
        <f>IF(('LISTE -  ELEVES'!H31)&lt;&gt;0,('LISTE -  ELEVES'!H31),"")</f>
        <v/>
      </c>
      <c r="X55" s="918"/>
      <c r="Y55" s="918"/>
      <c r="Z55" s="919"/>
      <c r="AA55" s="23"/>
      <c r="AB55" s="935"/>
      <c r="AC55" s="936"/>
      <c r="AD55" s="936"/>
      <c r="AE55" s="937"/>
    </row>
  </sheetData>
  <sheetProtection formatCells="0"/>
  <mergeCells count="127">
    <mergeCell ref="T1:AE1"/>
    <mergeCell ref="T2:AE2"/>
    <mergeCell ref="A4:A5"/>
    <mergeCell ref="B4:E5"/>
    <mergeCell ref="G4:N5"/>
    <mergeCell ref="T4:T5"/>
    <mergeCell ref="W4:X5"/>
    <mergeCell ref="Z4:AB5"/>
    <mergeCell ref="P4:R5"/>
    <mergeCell ref="A1:R1"/>
    <mergeCell ref="A2:R2"/>
    <mergeCell ref="P6:R8"/>
    <mergeCell ref="AD4:AE5"/>
    <mergeCell ref="AD6:AE8"/>
    <mergeCell ref="C13:G15"/>
    <mergeCell ref="I13:L15"/>
    <mergeCell ref="N13:R15"/>
    <mergeCell ref="T13:X16"/>
    <mergeCell ref="A17:R17"/>
    <mergeCell ref="A18:R18"/>
    <mergeCell ref="T18:AE18"/>
    <mergeCell ref="B7:E8"/>
    <mergeCell ref="G7:N8"/>
    <mergeCell ref="W7:X8"/>
    <mergeCell ref="Z7:AB8"/>
    <mergeCell ref="C10:R11"/>
    <mergeCell ref="T10:X11"/>
    <mergeCell ref="T19:AE19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W23:X23"/>
    <mergeCell ref="I22:I23"/>
    <mergeCell ref="J22:K22"/>
    <mergeCell ref="L22:L23"/>
    <mergeCell ref="N22:O23"/>
    <mergeCell ref="P22:Q22"/>
    <mergeCell ref="R22:R23"/>
    <mergeCell ref="W28:X28"/>
    <mergeCell ref="F29:G29"/>
    <mergeCell ref="N29:O29"/>
    <mergeCell ref="T29:T30"/>
    <mergeCell ref="F30:G30"/>
    <mergeCell ref="N30:O30"/>
    <mergeCell ref="B24:B25"/>
    <mergeCell ref="W24:W25"/>
    <mergeCell ref="X24:X25"/>
    <mergeCell ref="W29:W30"/>
    <mergeCell ref="X29:X30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W33:X33"/>
    <mergeCell ref="F34:G34"/>
    <mergeCell ref="N34:O34"/>
    <mergeCell ref="T34:T35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W34:W35"/>
    <mergeCell ref="X34:X35"/>
    <mergeCell ref="F41:G41"/>
    <mergeCell ref="N41:O41"/>
    <mergeCell ref="F42:G42"/>
    <mergeCell ref="N42:O42"/>
    <mergeCell ref="W42:W43"/>
    <mergeCell ref="X42:X43"/>
    <mergeCell ref="T37:AE38"/>
    <mergeCell ref="F38:G38"/>
    <mergeCell ref="H38:H42"/>
    <mergeCell ref="M38:M42"/>
    <mergeCell ref="N38:O38"/>
    <mergeCell ref="F39:G39"/>
    <mergeCell ref="N39:O39"/>
    <mergeCell ref="F40:G40"/>
    <mergeCell ref="N40:O40"/>
    <mergeCell ref="W40:X40"/>
    <mergeCell ref="T45:U47"/>
    <mergeCell ref="W45:W47"/>
    <mergeCell ref="X45:X47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T53:U53"/>
    <mergeCell ref="W53:Z53"/>
    <mergeCell ref="N55:P55"/>
    <mergeCell ref="T55:U55"/>
    <mergeCell ref="W55:Z55"/>
    <mergeCell ref="T49:Z49"/>
    <mergeCell ref="AB49:AE49"/>
    <mergeCell ref="C50:R50"/>
    <mergeCell ref="T50:U50"/>
    <mergeCell ref="W50:Z50"/>
    <mergeCell ref="AB50:AE55"/>
    <mergeCell ref="C51:D51"/>
    <mergeCell ref="T51:U51"/>
    <mergeCell ref="W51:Z51"/>
    <mergeCell ref="I53:J5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34"/>
  <sheetViews>
    <sheetView zoomScaleNormal="100" workbookViewId="0">
      <selection activeCell="E12" sqref="E12"/>
    </sheetView>
  </sheetViews>
  <sheetFormatPr baseColWidth="10" defaultColWidth="11.42578125" defaultRowHeight="15" x14ac:dyDescent="0.25"/>
  <cols>
    <col min="1" max="2" width="25.7109375" style="31" customWidth="1"/>
    <col min="3" max="6" width="4.7109375" style="31" customWidth="1"/>
    <col min="7" max="8" width="15.7109375" style="31" customWidth="1"/>
    <col min="9" max="12" width="4.7109375" style="31" customWidth="1"/>
    <col min="13" max="13" width="15.7109375" style="31" customWidth="1"/>
    <col min="14" max="15" width="8.28515625" style="31" customWidth="1"/>
    <col min="16" max="16384" width="11.42578125" style="31"/>
  </cols>
  <sheetData>
    <row r="1" spans="1:22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170"/>
    </row>
    <row r="2" spans="1:22" ht="15.75" x14ac:dyDescent="0.25">
      <c r="A2" s="830" t="s">
        <v>153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161"/>
    </row>
    <row r="3" spans="1:22" x14ac:dyDescent="0.25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</row>
    <row r="4" spans="1:22" ht="18" x14ac:dyDescent="0.25">
      <c r="A4" s="843" t="s">
        <v>192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73"/>
    </row>
    <row r="5" spans="1:22" ht="20.100000000000001" customHeight="1" x14ac:dyDescent="0.25">
      <c r="A5" s="217" t="s">
        <v>318</v>
      </c>
      <c r="B5" s="748" t="str">
        <f>IF(('LISTE -  ELEVES'!C1)&lt;&gt;0,('LISTE -  ELEVES'!C1),"")</f>
        <v xml:space="preserve">Lycée 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</row>
    <row r="6" spans="1:22" ht="18" customHeight="1" x14ac:dyDescent="0.25">
      <c r="A6" s="64"/>
      <c r="B6" s="64"/>
      <c r="C6" s="844" t="s">
        <v>66</v>
      </c>
      <c r="D6" s="845"/>
      <c r="E6" s="845"/>
      <c r="F6" s="846"/>
      <c r="G6" s="1030" t="str">
        <f>IF(('LISTE -  ELEVES'!C25)&lt;&gt;0,('LISTE -  ELEVES'!C25),"")</f>
        <v/>
      </c>
      <c r="H6" s="768"/>
      <c r="I6" s="768"/>
      <c r="J6" s="768"/>
      <c r="K6" s="1031"/>
      <c r="L6" s="106"/>
      <c r="N6" s="832" t="s">
        <v>159</v>
      </c>
      <c r="O6" s="833"/>
    </row>
    <row r="7" spans="1:22" ht="18" customHeight="1" x14ac:dyDescent="0.25">
      <c r="C7" s="845"/>
      <c r="D7" s="845"/>
      <c r="E7" s="845"/>
      <c r="F7" s="846"/>
      <c r="G7" s="1032"/>
      <c r="H7" s="1033"/>
      <c r="I7" s="1033"/>
      <c r="J7" s="1033"/>
      <c r="K7" s="1034"/>
      <c r="L7" s="106"/>
      <c r="N7" s="835" t="str">
        <f>IF(('LISTE -  ELEVES'!F7)&lt;&gt;0,('LISTE -  ELEVES'!F7),"")</f>
        <v/>
      </c>
      <c r="O7" s="836"/>
    </row>
    <row r="8" spans="1:22" s="81" customFormat="1" ht="5.0999999999999996" customHeight="1" x14ac:dyDescent="0.2">
      <c r="A8" s="79"/>
      <c r="C8" s="105"/>
      <c r="D8" s="105"/>
      <c r="L8" s="79"/>
      <c r="M8" s="79"/>
    </row>
    <row r="9" spans="1:22" s="81" customFormat="1" ht="17.100000000000001" customHeight="1" x14ac:dyDescent="0.2">
      <c r="A9" s="1035" t="s">
        <v>196</v>
      </c>
      <c r="B9" s="847"/>
      <c r="C9" s="172" t="s">
        <v>173</v>
      </c>
      <c r="D9" s="757"/>
      <c r="E9" s="758"/>
      <c r="F9" s="759"/>
      <c r="G9" s="782" t="s">
        <v>176</v>
      </c>
      <c r="H9" s="783"/>
      <c r="I9" s="172" t="s">
        <v>173</v>
      </c>
      <c r="J9" s="757"/>
      <c r="K9" s="758"/>
      <c r="L9" s="759"/>
      <c r="M9" s="782" t="s">
        <v>177</v>
      </c>
      <c r="N9" s="825"/>
      <c r="O9" s="826"/>
      <c r="P9" s="90"/>
      <c r="Q9" s="90"/>
      <c r="R9" s="90"/>
      <c r="S9" s="90"/>
      <c r="T9" s="90"/>
    </row>
    <row r="10" spans="1:22" s="81" customFormat="1" ht="18" customHeight="1" x14ac:dyDescent="0.2">
      <c r="A10" s="848"/>
      <c r="B10" s="849"/>
      <c r="C10" s="224" t="s">
        <v>174</v>
      </c>
      <c r="D10" s="224" t="s">
        <v>9</v>
      </c>
      <c r="E10" s="174" t="s">
        <v>10</v>
      </c>
      <c r="F10" s="225" t="s">
        <v>175</v>
      </c>
      <c r="G10" s="608"/>
      <c r="H10" s="784"/>
      <c r="I10" s="174" t="s">
        <v>174</v>
      </c>
      <c r="J10" s="174" t="s">
        <v>9</v>
      </c>
      <c r="K10" s="174" t="s">
        <v>10</v>
      </c>
      <c r="L10" s="174" t="s">
        <v>175</v>
      </c>
      <c r="M10" s="827"/>
      <c r="N10" s="828"/>
      <c r="O10" s="829"/>
      <c r="P10" s="90"/>
      <c r="Q10" s="90"/>
      <c r="R10" s="90"/>
      <c r="S10" s="90"/>
      <c r="T10" s="90"/>
    </row>
    <row r="11" spans="1:22" s="81" customFormat="1" ht="18" customHeight="1" x14ac:dyDescent="0.2">
      <c r="A11" s="821" t="s">
        <v>155</v>
      </c>
      <c r="B11" s="823"/>
      <c r="C11" s="226"/>
      <c r="D11" s="226"/>
      <c r="E11" s="226"/>
      <c r="F11" s="227"/>
      <c r="G11" s="1015"/>
      <c r="H11" s="1017"/>
      <c r="I11" s="227"/>
      <c r="J11" s="227"/>
      <c r="K11" s="226"/>
      <c r="L11" s="226"/>
      <c r="M11" s="1015"/>
      <c r="N11" s="1016"/>
      <c r="O11" s="1017"/>
      <c r="P11" s="90"/>
      <c r="Q11" s="90"/>
      <c r="R11" s="90"/>
      <c r="S11" s="90"/>
      <c r="T11" s="90"/>
      <c r="U11" s="90"/>
      <c r="V11" s="90"/>
    </row>
    <row r="12" spans="1:22" s="81" customFormat="1" ht="18" customHeight="1" x14ac:dyDescent="0.2">
      <c r="A12" s="821" t="s">
        <v>193</v>
      </c>
      <c r="B12" s="823"/>
      <c r="C12" s="228"/>
      <c r="D12" s="228"/>
      <c r="E12" s="228"/>
      <c r="F12" s="228"/>
      <c r="G12" s="1018"/>
      <c r="H12" s="1020"/>
      <c r="I12" s="228"/>
      <c r="J12" s="228"/>
      <c r="K12" s="228"/>
      <c r="L12" s="228"/>
      <c r="M12" s="1018"/>
      <c r="N12" s="1019"/>
      <c r="O12" s="1020"/>
      <c r="P12" s="90"/>
      <c r="Q12" s="90"/>
      <c r="R12" s="90"/>
      <c r="S12" s="90"/>
      <c r="T12" s="90"/>
      <c r="U12" s="90"/>
      <c r="V12" s="90"/>
    </row>
    <row r="13" spans="1:22" s="81" customFormat="1" ht="18" customHeight="1" x14ac:dyDescent="0.2">
      <c r="A13" s="1038" t="s">
        <v>194</v>
      </c>
      <c r="B13" s="1039"/>
      <c r="C13" s="226"/>
      <c r="D13" s="226"/>
      <c r="E13" s="226"/>
      <c r="F13" s="227"/>
      <c r="G13" s="1018"/>
      <c r="H13" s="1020"/>
      <c r="I13" s="227"/>
      <c r="J13" s="227"/>
      <c r="K13" s="229"/>
      <c r="L13" s="229"/>
      <c r="M13" s="1021"/>
      <c r="N13" s="1022"/>
      <c r="O13" s="1023"/>
      <c r="P13" s="90"/>
      <c r="Q13" s="90"/>
      <c r="R13" s="90"/>
      <c r="S13" s="90"/>
      <c r="T13" s="90"/>
      <c r="U13" s="90"/>
      <c r="V13" s="90"/>
    </row>
    <row r="14" spans="1:22" s="38" customFormat="1" ht="18" customHeight="1" x14ac:dyDescent="0.25">
      <c r="A14" s="821" t="s">
        <v>195</v>
      </c>
      <c r="B14" s="823"/>
      <c r="C14" s="226"/>
      <c r="D14" s="226"/>
      <c r="E14" s="226"/>
      <c r="F14" s="227"/>
      <c r="G14" s="1021"/>
      <c r="H14" s="1023"/>
      <c r="I14" s="227"/>
      <c r="J14" s="227"/>
      <c r="K14" s="226"/>
      <c r="L14" s="230"/>
      <c r="M14" s="220" t="s">
        <v>317</v>
      </c>
      <c r="N14" s="231"/>
      <c r="O14" s="223" t="s">
        <v>179</v>
      </c>
      <c r="P14" s="93"/>
      <c r="Q14" s="93"/>
      <c r="R14" s="93"/>
      <c r="S14" s="93"/>
      <c r="T14" s="93"/>
      <c r="U14" s="93"/>
      <c r="V14" s="93"/>
    </row>
    <row r="15" spans="1:22" s="38" customFormat="1" ht="8.1" customHeight="1" x14ac:dyDescent="0.25">
      <c r="A15" s="89"/>
      <c r="B15" s="89"/>
      <c r="C15" s="129"/>
      <c r="D15" s="129"/>
      <c r="E15" s="129"/>
      <c r="F15" s="92"/>
      <c r="G15" s="92"/>
      <c r="H15" s="92"/>
      <c r="I15" s="91"/>
      <c r="J15" s="91"/>
      <c r="K15" s="129"/>
      <c r="L15" s="92"/>
      <c r="M15" s="91"/>
      <c r="N15" s="130"/>
      <c r="O15" s="130"/>
      <c r="P15" s="93"/>
      <c r="Q15" s="93"/>
      <c r="R15" s="93"/>
      <c r="S15" s="93"/>
      <c r="T15" s="93"/>
      <c r="U15" s="93"/>
      <c r="V15" s="93"/>
    </row>
    <row r="16" spans="1:22" s="38" customFormat="1" ht="17.100000000000001" customHeight="1" x14ac:dyDescent="0.25">
      <c r="A16" s="1035" t="s">
        <v>200</v>
      </c>
      <c r="B16" s="847"/>
      <c r="C16" s="172" t="s">
        <v>173</v>
      </c>
      <c r="D16" s="757"/>
      <c r="E16" s="758"/>
      <c r="F16" s="759"/>
      <c r="G16" s="852" t="s">
        <v>176</v>
      </c>
      <c r="H16" s="803"/>
      <c r="I16" s="172" t="s">
        <v>173</v>
      </c>
      <c r="J16" s="757"/>
      <c r="K16" s="758"/>
      <c r="L16" s="759"/>
      <c r="M16" s="782" t="s">
        <v>177</v>
      </c>
      <c r="N16" s="825"/>
      <c r="O16" s="826"/>
      <c r="P16" s="93"/>
      <c r="Q16" s="93"/>
      <c r="R16" s="93"/>
      <c r="S16" s="93"/>
      <c r="T16" s="93"/>
      <c r="U16" s="93"/>
      <c r="V16" s="93"/>
    </row>
    <row r="17" spans="1:22" s="38" customFormat="1" ht="17.100000000000001" customHeight="1" x14ac:dyDescent="0.25">
      <c r="A17" s="848"/>
      <c r="B17" s="849"/>
      <c r="C17" s="224" t="s">
        <v>174</v>
      </c>
      <c r="D17" s="174" t="s">
        <v>9</v>
      </c>
      <c r="E17" s="174" t="s">
        <v>10</v>
      </c>
      <c r="F17" s="225" t="s">
        <v>175</v>
      </c>
      <c r="G17" s="803"/>
      <c r="H17" s="803"/>
      <c r="I17" s="174" t="s">
        <v>174</v>
      </c>
      <c r="J17" s="174" t="s">
        <v>9</v>
      </c>
      <c r="K17" s="174" t="s">
        <v>10</v>
      </c>
      <c r="L17" s="174" t="s">
        <v>175</v>
      </c>
      <c r="M17" s="827"/>
      <c r="N17" s="828"/>
      <c r="O17" s="829"/>
      <c r="P17" s="93"/>
      <c r="Q17" s="93"/>
      <c r="R17" s="93"/>
      <c r="S17" s="93"/>
      <c r="T17" s="93"/>
      <c r="U17" s="93"/>
      <c r="V17" s="93"/>
    </row>
    <row r="18" spans="1:22" s="38" customFormat="1" ht="20.100000000000001" customHeight="1" x14ac:dyDescent="0.25">
      <c r="A18" s="98" t="s">
        <v>155</v>
      </c>
      <c r="B18" s="98"/>
      <c r="C18" s="226"/>
      <c r="D18" s="226"/>
      <c r="E18" s="226"/>
      <c r="F18" s="227"/>
      <c r="G18" s="1015"/>
      <c r="H18" s="1017"/>
      <c r="I18" s="227"/>
      <c r="J18" s="227"/>
      <c r="K18" s="226"/>
      <c r="L18" s="227"/>
      <c r="M18" s="797"/>
      <c r="N18" s="1024"/>
      <c r="O18" s="798"/>
      <c r="P18" s="93"/>
      <c r="Q18" s="93"/>
      <c r="R18" s="93"/>
      <c r="S18" s="93"/>
      <c r="T18" s="93"/>
      <c r="U18" s="93"/>
      <c r="V18" s="93"/>
    </row>
    <row r="19" spans="1:22" s="38" customFormat="1" ht="18" customHeight="1" x14ac:dyDescent="0.25">
      <c r="A19" s="821" t="s">
        <v>197</v>
      </c>
      <c r="B19" s="823"/>
      <c r="C19" s="232"/>
      <c r="D19" s="232"/>
      <c r="E19" s="232"/>
      <c r="F19" s="227"/>
      <c r="G19" s="1018"/>
      <c r="H19" s="1020"/>
      <c r="I19" s="227"/>
      <c r="J19" s="227"/>
      <c r="K19" s="226"/>
      <c r="L19" s="227"/>
      <c r="M19" s="799"/>
      <c r="N19" s="1025"/>
      <c r="O19" s="800"/>
      <c r="P19" s="93"/>
      <c r="Q19" s="93"/>
      <c r="R19" s="93"/>
      <c r="S19" s="93"/>
      <c r="T19" s="93"/>
      <c r="U19" s="93"/>
      <c r="V19" s="93"/>
    </row>
    <row r="20" spans="1:22" s="38" customFormat="1" ht="20.100000000000001" customHeight="1" x14ac:dyDescent="0.25">
      <c r="A20" s="821" t="s">
        <v>198</v>
      </c>
      <c r="B20" s="823"/>
      <c r="C20" s="232"/>
      <c r="D20" s="232"/>
      <c r="E20" s="232"/>
      <c r="F20" s="227"/>
      <c r="G20" s="1018"/>
      <c r="H20" s="1020"/>
      <c r="I20" s="227"/>
      <c r="J20" s="227"/>
      <c r="K20" s="229"/>
      <c r="L20" s="227"/>
      <c r="M20" s="801"/>
      <c r="N20" s="1026"/>
      <c r="O20" s="802"/>
      <c r="P20" s="93"/>
      <c r="Q20" s="93"/>
      <c r="R20" s="93"/>
      <c r="S20" s="93"/>
      <c r="T20" s="93"/>
      <c r="U20" s="93"/>
      <c r="V20" s="93"/>
    </row>
    <row r="21" spans="1:22" s="38" customFormat="1" ht="20.100000000000001" customHeight="1" x14ac:dyDescent="0.25">
      <c r="A21" s="821" t="s">
        <v>156</v>
      </c>
      <c r="B21" s="823"/>
      <c r="C21" s="232"/>
      <c r="D21" s="232"/>
      <c r="E21" s="232"/>
      <c r="F21" s="227"/>
      <c r="G21" s="1021"/>
      <c r="H21" s="1023"/>
      <c r="I21" s="227"/>
      <c r="J21" s="227"/>
      <c r="K21" s="226"/>
      <c r="L21" s="227"/>
      <c r="M21" s="220" t="s">
        <v>317</v>
      </c>
      <c r="N21" s="231"/>
      <c r="O21" s="223" t="s">
        <v>179</v>
      </c>
      <c r="P21" s="93"/>
      <c r="Q21" s="93"/>
      <c r="R21" s="93"/>
      <c r="S21" s="93"/>
      <c r="T21" s="93"/>
      <c r="U21" s="93"/>
      <c r="V21" s="93"/>
    </row>
    <row r="22" spans="1:22" s="38" customFormat="1" ht="5.0999999999999996" customHeight="1" x14ac:dyDescent="0.25">
      <c r="A22" s="89"/>
      <c r="B22" s="88"/>
      <c r="C22" s="88"/>
      <c r="D22" s="88"/>
      <c r="E22" s="88"/>
      <c r="F22" s="131"/>
      <c r="G22" s="131"/>
      <c r="H22" s="131"/>
      <c r="I22" s="65"/>
      <c r="J22" s="65"/>
      <c r="K22" s="96"/>
      <c r="L22" s="35"/>
      <c r="M22" s="67"/>
      <c r="N22" s="104"/>
      <c r="O22" s="104"/>
    </row>
    <row r="23" spans="1:22" s="38" customFormat="1" ht="17.100000000000001" customHeight="1" x14ac:dyDescent="0.25">
      <c r="A23" s="1035" t="s">
        <v>199</v>
      </c>
      <c r="B23" s="847"/>
      <c r="C23" s="172" t="s">
        <v>173</v>
      </c>
      <c r="D23" s="757"/>
      <c r="E23" s="758"/>
      <c r="F23" s="759"/>
      <c r="G23" s="852" t="s">
        <v>176</v>
      </c>
      <c r="H23" s="803"/>
      <c r="I23" s="172" t="s">
        <v>173</v>
      </c>
      <c r="J23" s="757"/>
      <c r="K23" s="758"/>
      <c r="L23" s="759"/>
      <c r="M23" s="782" t="s">
        <v>177</v>
      </c>
      <c r="N23" s="825"/>
      <c r="O23" s="826"/>
    </row>
    <row r="24" spans="1:22" s="38" customFormat="1" ht="17.100000000000001" customHeight="1" x14ac:dyDescent="0.25">
      <c r="A24" s="848"/>
      <c r="B24" s="849"/>
      <c r="C24" s="224" t="s">
        <v>174</v>
      </c>
      <c r="D24" s="174" t="s">
        <v>9</v>
      </c>
      <c r="E24" s="174" t="s">
        <v>10</v>
      </c>
      <c r="F24" s="225" t="s">
        <v>175</v>
      </c>
      <c r="G24" s="803"/>
      <c r="H24" s="803"/>
      <c r="I24" s="174" t="s">
        <v>174</v>
      </c>
      <c r="J24" s="174" t="s">
        <v>9</v>
      </c>
      <c r="K24" s="174" t="s">
        <v>10</v>
      </c>
      <c r="L24" s="174" t="s">
        <v>175</v>
      </c>
      <c r="M24" s="827"/>
      <c r="N24" s="828"/>
      <c r="O24" s="829"/>
    </row>
    <row r="25" spans="1:22" s="38" customFormat="1" ht="17.100000000000001" customHeight="1" x14ac:dyDescent="0.25">
      <c r="A25" s="1038" t="s">
        <v>155</v>
      </c>
      <c r="B25" s="1039"/>
      <c r="C25" s="226"/>
      <c r="D25" s="226"/>
      <c r="E25" s="226"/>
      <c r="F25" s="227"/>
      <c r="G25" s="1040"/>
      <c r="H25" s="1041"/>
      <c r="I25" s="227"/>
      <c r="J25" s="227"/>
      <c r="K25" s="226"/>
      <c r="L25" s="227"/>
      <c r="M25" s="1006"/>
      <c r="N25" s="1007"/>
      <c r="O25" s="1008"/>
    </row>
    <row r="26" spans="1:22" s="38" customFormat="1" ht="17.100000000000001" customHeight="1" x14ac:dyDescent="0.25">
      <c r="A26" s="1038" t="s">
        <v>201</v>
      </c>
      <c r="B26" s="1039"/>
      <c r="C26" s="226"/>
      <c r="D26" s="226"/>
      <c r="E26" s="226"/>
      <c r="F26" s="227"/>
      <c r="G26" s="1042"/>
      <c r="H26" s="1043"/>
      <c r="I26" s="227"/>
      <c r="J26" s="227"/>
      <c r="K26" s="226"/>
      <c r="L26" s="227"/>
      <c r="M26" s="1009"/>
      <c r="N26" s="1010"/>
      <c r="O26" s="1011"/>
    </row>
    <row r="27" spans="1:22" s="38" customFormat="1" ht="24.95" customHeight="1" x14ac:dyDescent="0.25">
      <c r="A27" s="1036" t="s">
        <v>202</v>
      </c>
      <c r="B27" s="1037"/>
      <c r="C27" s="226"/>
      <c r="D27" s="226"/>
      <c r="E27" s="226"/>
      <c r="F27" s="227"/>
      <c r="G27" s="1042"/>
      <c r="H27" s="1043"/>
      <c r="I27" s="227"/>
      <c r="J27" s="227"/>
      <c r="K27" s="226"/>
      <c r="L27" s="227"/>
      <c r="M27" s="1009"/>
      <c r="N27" s="1010"/>
      <c r="O27" s="1011"/>
    </row>
    <row r="28" spans="1:22" s="38" customFormat="1" ht="17.100000000000001" customHeight="1" x14ac:dyDescent="0.25">
      <c r="A28" s="1038" t="s">
        <v>203</v>
      </c>
      <c r="B28" s="1039"/>
      <c r="C28" s="232"/>
      <c r="D28" s="232"/>
      <c r="E28" s="232"/>
      <c r="F28" s="227"/>
      <c r="G28" s="1042"/>
      <c r="H28" s="1043"/>
      <c r="I28" s="227"/>
      <c r="J28" s="227"/>
      <c r="K28" s="226"/>
      <c r="L28" s="227"/>
      <c r="M28" s="1009"/>
      <c r="N28" s="1010"/>
      <c r="O28" s="1011"/>
    </row>
    <row r="29" spans="1:22" ht="24.95" customHeight="1" x14ac:dyDescent="0.25">
      <c r="A29" s="1036" t="s">
        <v>157</v>
      </c>
      <c r="B29" s="1037"/>
      <c r="C29" s="232"/>
      <c r="D29" s="232"/>
      <c r="E29" s="232"/>
      <c r="F29" s="227"/>
      <c r="G29" s="1042"/>
      <c r="H29" s="1043"/>
      <c r="I29" s="227"/>
      <c r="J29" s="227"/>
      <c r="K29" s="229"/>
      <c r="L29" s="227"/>
      <c r="M29" s="1012"/>
      <c r="N29" s="1013"/>
      <c r="O29" s="1014"/>
    </row>
    <row r="30" spans="1:22" ht="24.95" customHeight="1" x14ac:dyDescent="0.25">
      <c r="A30" s="1036" t="s">
        <v>204</v>
      </c>
      <c r="B30" s="1037"/>
      <c r="C30" s="232"/>
      <c r="D30" s="232"/>
      <c r="E30" s="232"/>
      <c r="F30" s="227"/>
      <c r="G30" s="1044"/>
      <c r="H30" s="1045"/>
      <c r="I30" s="227"/>
      <c r="J30" s="227"/>
      <c r="K30" s="226"/>
      <c r="L30" s="227"/>
      <c r="M30" s="220" t="s">
        <v>317</v>
      </c>
      <c r="N30" s="233"/>
      <c r="O30" s="223" t="s">
        <v>303</v>
      </c>
    </row>
    <row r="31" spans="1:22" ht="8.1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22" ht="15.75" x14ac:dyDescent="0.25">
      <c r="A32" s="36" t="s">
        <v>188</v>
      </c>
      <c r="B32" s="108"/>
      <c r="C32" s="132" t="s">
        <v>205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027" t="s">
        <v>206</v>
      </c>
      <c r="N32" s="1028"/>
      <c r="O32" s="1029"/>
    </row>
    <row r="33" spans="1:15" ht="20.100000000000001" customHeight="1" x14ac:dyDescent="0.25">
      <c r="A33" s="108"/>
      <c r="B33" s="108"/>
      <c r="C33" s="1000"/>
      <c r="D33" s="1001"/>
      <c r="E33" s="1001"/>
      <c r="F33" s="1001"/>
      <c r="G33" s="1001"/>
      <c r="H33" s="1001"/>
      <c r="I33" s="1001"/>
      <c r="J33" s="1001"/>
      <c r="K33" s="1001"/>
      <c r="L33" s="1002"/>
      <c r="M33" s="171" t="s">
        <v>321</v>
      </c>
      <c r="N33" s="769" t="s">
        <v>320</v>
      </c>
      <c r="O33" s="771"/>
    </row>
    <row r="34" spans="1:15" ht="30" customHeight="1" x14ac:dyDescent="0.25">
      <c r="A34" s="108"/>
      <c r="B34" s="108"/>
      <c r="C34" s="1003"/>
      <c r="D34" s="1004"/>
      <c r="E34" s="1004"/>
      <c r="F34" s="1004"/>
      <c r="G34" s="1004"/>
      <c r="H34" s="1004"/>
      <c r="I34" s="1004"/>
      <c r="J34" s="1004"/>
      <c r="K34" s="1004"/>
      <c r="L34" s="1005"/>
      <c r="M34" s="218" t="s">
        <v>178</v>
      </c>
      <c r="N34" s="222" t="str">
        <f>IF((N30)&gt;0,SUM(N14,N21,N30),"")</f>
        <v/>
      </c>
      <c r="O34" s="221" t="s">
        <v>207</v>
      </c>
    </row>
  </sheetData>
  <sheetProtection formatCells="0"/>
  <mergeCells count="46">
    <mergeCell ref="A23:B24"/>
    <mergeCell ref="G23:H24"/>
    <mergeCell ref="A30:B30"/>
    <mergeCell ref="A28:B28"/>
    <mergeCell ref="A13:B13"/>
    <mergeCell ref="A25:B25"/>
    <mergeCell ref="A26:B26"/>
    <mergeCell ref="A27:B27"/>
    <mergeCell ref="A29:B29"/>
    <mergeCell ref="A16:B17"/>
    <mergeCell ref="A20:B20"/>
    <mergeCell ref="A21:B21"/>
    <mergeCell ref="G25:H30"/>
    <mergeCell ref="G18:H21"/>
    <mergeCell ref="G11:H14"/>
    <mergeCell ref="G16:H17"/>
    <mergeCell ref="A11:B11"/>
    <mergeCell ref="A12:B12"/>
    <mergeCell ref="A14:B14"/>
    <mergeCell ref="G6:K7"/>
    <mergeCell ref="A19:B19"/>
    <mergeCell ref="J16:L16"/>
    <mergeCell ref="C6:F7"/>
    <mergeCell ref="A9:B10"/>
    <mergeCell ref="G9:H10"/>
    <mergeCell ref="D16:F16"/>
    <mergeCell ref="A1:N1"/>
    <mergeCell ref="A2:N2"/>
    <mergeCell ref="A3:M3"/>
    <mergeCell ref="A4:N4"/>
    <mergeCell ref="D9:F9"/>
    <mergeCell ref="J9:L9"/>
    <mergeCell ref="B5:L5"/>
    <mergeCell ref="N6:O6"/>
    <mergeCell ref="N7:O7"/>
    <mergeCell ref="M16:O17"/>
    <mergeCell ref="M9:O10"/>
    <mergeCell ref="M11:O13"/>
    <mergeCell ref="M18:O20"/>
    <mergeCell ref="M32:O32"/>
    <mergeCell ref="D23:F23"/>
    <mergeCell ref="J23:L23"/>
    <mergeCell ref="C33:L34"/>
    <mergeCell ref="N33:O33"/>
    <mergeCell ref="M25:O29"/>
    <mergeCell ref="M23:O24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8"/>
  <sheetViews>
    <sheetView tabSelected="1" topLeftCell="A31" workbookViewId="0">
      <selection activeCell="A12" sqref="A12:H12"/>
    </sheetView>
  </sheetViews>
  <sheetFormatPr baseColWidth="10" defaultRowHeight="15" x14ac:dyDescent="0.25"/>
  <cols>
    <col min="1" max="1" width="8.7109375" customWidth="1"/>
    <col min="2" max="2" width="35.7109375" customWidth="1"/>
    <col min="4" max="4" width="12.7109375" customWidth="1"/>
    <col min="5" max="5" width="8.7109375" customWidth="1"/>
    <col min="6" max="6" width="6.7109375" customWidth="1"/>
    <col min="7" max="7" width="6.7109375" style="72" customWidth="1"/>
    <col min="8" max="8" width="6.7109375" customWidth="1"/>
  </cols>
  <sheetData>
    <row r="1" spans="1:26" x14ac:dyDescent="0.25">
      <c r="A1" s="734" t="s">
        <v>16</v>
      </c>
      <c r="B1" s="734"/>
      <c r="C1" s="734"/>
      <c r="D1" s="734"/>
      <c r="E1" s="734"/>
      <c r="F1" s="734"/>
      <c r="G1" s="734"/>
      <c r="H1" s="73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0"/>
    </row>
    <row r="2" spans="1:26" s="63" customFormat="1" x14ac:dyDescent="0.25">
      <c r="A2" s="735" t="s">
        <v>153</v>
      </c>
      <c r="B2" s="735"/>
      <c r="C2" s="735"/>
      <c r="D2" s="735"/>
      <c r="E2" s="735"/>
      <c r="F2" s="735"/>
      <c r="G2" s="735"/>
      <c r="H2" s="735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6" x14ac:dyDescent="0.25">
      <c r="A3" s="772" t="s">
        <v>400</v>
      </c>
      <c r="B3" s="772"/>
      <c r="C3" s="772"/>
      <c r="D3" s="772"/>
      <c r="E3" s="772"/>
      <c r="F3" s="772"/>
      <c r="G3" s="772"/>
      <c r="H3" s="772"/>
      <c r="I3" s="60"/>
      <c r="J3" s="60"/>
      <c r="K3" s="60"/>
      <c r="L3" s="60"/>
      <c r="M3" s="60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4.95" customHeight="1" x14ac:dyDescent="0.25">
      <c r="R4" s="34"/>
      <c r="S4" s="34"/>
    </row>
    <row r="5" spans="1:26" x14ac:dyDescent="0.25">
      <c r="A5" s="737" t="s">
        <v>85</v>
      </c>
      <c r="B5" s="737"/>
      <c r="C5" s="737"/>
      <c r="D5" s="50"/>
      <c r="E5" s="50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6" x14ac:dyDescent="0.25">
      <c r="A6" s="1058" t="str">
        <f>IF(('LISTE -  ELEVES'!C1)&lt;&gt;0,('LISTE -  ELEVES'!C1),"")</f>
        <v xml:space="preserve">Lycée </v>
      </c>
      <c r="B6" s="1058"/>
      <c r="C6" s="1058"/>
      <c r="D6" s="1058"/>
      <c r="E6" s="1058"/>
      <c r="F6" s="33"/>
      <c r="G6" s="7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6" ht="18" x14ac:dyDescent="0.25">
      <c r="C7" s="73" t="s">
        <v>66</v>
      </c>
      <c r="D7" s="39"/>
      <c r="E7" s="39"/>
      <c r="G7" s="739" t="s">
        <v>159</v>
      </c>
      <c r="H7" s="741"/>
      <c r="I7" s="33"/>
      <c r="K7" s="33"/>
      <c r="L7" s="33"/>
      <c r="N7" s="48"/>
      <c r="O7" s="48"/>
      <c r="P7" s="48"/>
      <c r="Q7" s="48"/>
      <c r="R7" s="48"/>
      <c r="S7" s="48"/>
    </row>
    <row r="8" spans="1:26" ht="18" x14ac:dyDescent="0.25">
      <c r="B8" s="39"/>
      <c r="C8" s="1071" t="str">
        <f>IF(('LISTE -  ELEVES'!C25)&lt;&gt;0,('LISTE -  ELEVES'!C25),"")</f>
        <v/>
      </c>
      <c r="D8" s="1071"/>
      <c r="E8" s="1071"/>
      <c r="F8" s="33"/>
      <c r="G8" s="1067" t="str">
        <f>IF(('LISTE -  ELEVES'!F7)&lt;&gt;0,('LISTE -  ELEVES'!F7),"")</f>
        <v/>
      </c>
      <c r="H8" s="1068"/>
      <c r="I8" s="33"/>
      <c r="J8" s="33"/>
      <c r="K8" s="33"/>
      <c r="L8" s="33"/>
      <c r="M8" s="48"/>
      <c r="N8" s="48"/>
      <c r="O8" s="48"/>
      <c r="P8" s="48"/>
      <c r="Q8" s="48"/>
      <c r="R8" s="48"/>
      <c r="S8" s="48"/>
    </row>
    <row r="9" spans="1:26" x14ac:dyDescent="0.25">
      <c r="C9" s="1071"/>
      <c r="D9" s="1071"/>
      <c r="E9" s="1071"/>
      <c r="G9" s="1069"/>
      <c r="H9" s="1070"/>
    </row>
    <row r="10" spans="1:26" ht="16.5" x14ac:dyDescent="0.3">
      <c r="B10" s="44"/>
    </row>
    <row r="11" spans="1:26" x14ac:dyDescent="0.25">
      <c r="B11" s="41"/>
    </row>
    <row r="12" spans="1:26" ht="20.100000000000001" customHeight="1" x14ac:dyDescent="0.25">
      <c r="A12" s="1059" t="s">
        <v>399</v>
      </c>
      <c r="B12" s="1059"/>
      <c r="C12" s="1059"/>
      <c r="D12" s="1059"/>
      <c r="E12" s="1059"/>
      <c r="F12" s="1059"/>
      <c r="G12" s="1059"/>
      <c r="H12" s="1059"/>
    </row>
    <row r="13" spans="1:26" ht="16.5" x14ac:dyDescent="0.3">
      <c r="B13" s="44"/>
    </row>
    <row r="14" spans="1:26" ht="18" x14ac:dyDescent="0.25">
      <c r="A14" s="1066" t="s">
        <v>75</v>
      </c>
      <c r="B14" s="1066"/>
      <c r="C14" s="1066"/>
      <c r="D14" s="1066"/>
      <c r="E14" s="1066"/>
      <c r="F14" s="1066"/>
      <c r="G14" s="1066"/>
      <c r="H14" s="1066"/>
    </row>
    <row r="15" spans="1:26" ht="17.25" thickBot="1" x14ac:dyDescent="0.35">
      <c r="B15" s="44"/>
    </row>
    <row r="16" spans="1:26" ht="80.099999999999994" customHeight="1" thickTop="1" thickBot="1" x14ac:dyDescent="0.35">
      <c r="B16" s="51" t="s">
        <v>395</v>
      </c>
      <c r="C16" s="45"/>
      <c r="D16" s="261"/>
      <c r="E16" s="49" t="s">
        <v>396</v>
      </c>
      <c r="F16" s="46"/>
      <c r="G16" s="46"/>
      <c r="H16" s="46"/>
    </row>
    <row r="17" spans="1:8" ht="30" customHeight="1" thickTop="1" x14ac:dyDescent="0.25">
      <c r="B17" s="47" t="s">
        <v>76</v>
      </c>
      <c r="C17" s="1047"/>
      <c r="D17" s="1056"/>
      <c r="E17" s="1046"/>
      <c r="F17" s="1046"/>
      <c r="G17" s="71"/>
      <c r="H17" s="1046"/>
    </row>
    <row r="18" spans="1:8" ht="5.0999999999999996" customHeight="1" thickBot="1" x14ac:dyDescent="0.3">
      <c r="B18" s="47"/>
      <c r="C18" s="1047"/>
      <c r="D18" s="1057"/>
      <c r="E18" s="1046"/>
      <c r="F18" s="1046"/>
      <c r="G18" s="71"/>
      <c r="H18" s="1046"/>
    </row>
    <row r="19" spans="1:8" ht="80.099999999999994" customHeight="1" thickTop="1" thickBot="1" x14ac:dyDescent="0.35">
      <c r="B19" s="51" t="s">
        <v>394</v>
      </c>
      <c r="C19" s="45"/>
      <c r="D19" s="260"/>
      <c r="E19" s="49" t="s">
        <v>397</v>
      </c>
      <c r="F19" s="46"/>
      <c r="G19" s="46"/>
      <c r="H19" s="46"/>
    </row>
    <row r="20" spans="1:8" ht="30" customHeight="1" thickTop="1" x14ac:dyDescent="0.25">
      <c r="B20" s="47" t="s">
        <v>102</v>
      </c>
      <c r="C20" s="1047"/>
      <c r="D20" s="1056"/>
      <c r="E20" s="1046"/>
      <c r="F20" s="1046"/>
      <c r="G20" s="71"/>
      <c r="H20" s="1046"/>
    </row>
    <row r="21" spans="1:8" ht="5.0999999999999996" customHeight="1" thickBot="1" x14ac:dyDescent="0.3">
      <c r="B21" s="47"/>
      <c r="C21" s="1047"/>
      <c r="D21" s="1057"/>
      <c r="E21" s="1046"/>
      <c r="F21" s="1046"/>
      <c r="G21" s="71"/>
      <c r="H21" s="1046"/>
    </row>
    <row r="22" spans="1:8" ht="80.099999999999994" customHeight="1" thickTop="1" thickBot="1" x14ac:dyDescent="0.35">
      <c r="B22" s="52" t="s">
        <v>106</v>
      </c>
      <c r="C22" s="45"/>
      <c r="D22" s="259"/>
      <c r="E22" s="49" t="s">
        <v>150</v>
      </c>
      <c r="F22" s="46"/>
      <c r="H22" s="46"/>
    </row>
    <row r="23" spans="1:8" ht="30" customHeight="1" thickTop="1" x14ac:dyDescent="0.25">
      <c r="B23" s="47" t="s">
        <v>103</v>
      </c>
      <c r="C23" s="1062"/>
      <c r="D23" s="1063"/>
      <c r="E23" s="1046"/>
      <c r="F23" s="1065" t="s">
        <v>104</v>
      </c>
      <c r="G23" s="1065"/>
      <c r="H23" s="1065"/>
    </row>
    <row r="24" spans="1:8" ht="15" customHeight="1" thickBot="1" x14ac:dyDescent="0.3">
      <c r="B24" s="47"/>
      <c r="C24" s="1062"/>
      <c r="D24" s="1064"/>
      <c r="E24" s="1046"/>
      <c r="F24" s="1065"/>
      <c r="G24" s="1065"/>
      <c r="H24" s="1065"/>
    </row>
    <row r="25" spans="1:8" ht="65.099999999999994" customHeight="1" thickTop="1" thickBot="1" x14ac:dyDescent="0.3">
      <c r="B25" s="1054"/>
      <c r="C25" s="1055"/>
      <c r="D25" s="163" t="str">
        <f>IF((D16)&gt;0,SUM(D16,D19,D22),"")</f>
        <v/>
      </c>
      <c r="E25" s="49" t="s">
        <v>398</v>
      </c>
      <c r="F25" s="1060" t="str">
        <f>IF((D16)&gt;0,SUM(D25/8),"")</f>
        <v/>
      </c>
      <c r="G25" s="1061"/>
      <c r="H25" s="49" t="s">
        <v>105</v>
      </c>
    </row>
    <row r="26" spans="1:8" ht="5.0999999999999996" customHeight="1" thickTop="1" x14ac:dyDescent="0.3">
      <c r="B26" s="44"/>
    </row>
    <row r="27" spans="1:8" ht="18" customHeight="1" x14ac:dyDescent="0.25">
      <c r="A27" s="1051" t="s">
        <v>77</v>
      </c>
      <c r="B27" s="1052"/>
      <c r="C27" s="1052"/>
      <c r="D27" s="1052"/>
      <c r="E27" s="1052"/>
      <c r="F27" s="1052"/>
      <c r="G27" s="1052"/>
      <c r="H27" s="1053"/>
    </row>
    <row r="28" spans="1:8" ht="95.1" customHeight="1" x14ac:dyDescent="0.25">
      <c r="A28" s="1048"/>
      <c r="B28" s="1049"/>
      <c r="C28" s="1049"/>
      <c r="D28" s="1049"/>
      <c r="E28" s="1049"/>
      <c r="F28" s="1049"/>
      <c r="G28" s="1049"/>
      <c r="H28" s="1050"/>
    </row>
  </sheetData>
  <sheetProtection formatCells="0"/>
  <mergeCells count="28">
    <mergeCell ref="A1:H1"/>
    <mergeCell ref="A12:H12"/>
    <mergeCell ref="F25:G25"/>
    <mergeCell ref="C23:C24"/>
    <mergeCell ref="D23:D24"/>
    <mergeCell ref="E23:E24"/>
    <mergeCell ref="F23:H24"/>
    <mergeCell ref="A2:H2"/>
    <mergeCell ref="A14:H14"/>
    <mergeCell ref="G8:H9"/>
    <mergeCell ref="G7:H7"/>
    <mergeCell ref="C8:E9"/>
    <mergeCell ref="E20:E21"/>
    <mergeCell ref="F20:F21"/>
    <mergeCell ref="A5:C5"/>
    <mergeCell ref="H20:H21"/>
    <mergeCell ref="A3:H3"/>
    <mergeCell ref="H17:H18"/>
    <mergeCell ref="C17:C18"/>
    <mergeCell ref="A28:H28"/>
    <mergeCell ref="A27:H27"/>
    <mergeCell ref="B25:C25"/>
    <mergeCell ref="C20:C21"/>
    <mergeCell ref="D20:D21"/>
    <mergeCell ref="D17:D18"/>
    <mergeCell ref="E17:E18"/>
    <mergeCell ref="F17:F18"/>
    <mergeCell ref="A6:E6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LISTE -  ELEVES</vt:lpstr>
      <vt:lpstr>Page Livret Exam - BAC</vt:lpstr>
      <vt:lpstr>BAC-S3 en PFMP</vt:lpstr>
      <vt:lpstr>BAC CSR S1 S2 en PFMP</vt:lpstr>
      <vt:lpstr>BAC CSR S1 S2 en Centre</vt:lpstr>
      <vt:lpstr>BEP RECAP NOTES EP2</vt:lpstr>
      <vt:lpstr>BEP-Techno</vt:lpstr>
      <vt:lpstr>BAC CSR E31 en Centre</vt:lpstr>
      <vt:lpstr>BAC RECAP NOTES</vt:lpstr>
      <vt:lpstr>BAC-Techno S2 - Page 1</vt:lpstr>
      <vt:lpstr>BAC-Techno S2 - Page 2</vt:lpstr>
      <vt:lpstr>BAC CSR E22</vt:lpstr>
      <vt:lpstr>Attestations PFMP</vt:lpstr>
      <vt:lpstr>NGA</vt:lpstr>
      <vt:lpstr>NGAS2</vt:lpstr>
      <vt:lpstr>NSA</vt:lpstr>
      <vt:lpstr>NSAS2</vt:lpstr>
      <vt:lpstr>NTK</vt:lpstr>
      <vt:lpstr>NTKS2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PROMENEUR</dc:creator>
  <cp:lastModifiedBy>FRED</cp:lastModifiedBy>
  <cp:lastPrinted>2016-03-10T19:36:47Z</cp:lastPrinted>
  <dcterms:created xsi:type="dcterms:W3CDTF">2013-03-07T20:15:54Z</dcterms:created>
  <dcterms:modified xsi:type="dcterms:W3CDTF">2016-03-14T03:49:40Z</dcterms:modified>
</cp:coreProperties>
</file>