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9" yWindow="65519" windowWidth="14417" windowHeight="13380" tabRatio="529" activeTab="0"/>
  </bookViews>
  <sheets>
    <sheet name="Page 1- Caractéristiques" sheetId="1" r:id="rId1"/>
    <sheet name="Page 2 - Descriptif" sheetId="2" r:id="rId2"/>
    <sheet name="Page 3-Public concerné" sheetId="3" r:id="rId3"/>
    <sheet name="Page 4 - Budget" sheetId="4" r:id="rId4"/>
    <sheet name="Inspection" sheetId="5" state="hidden" r:id="rId5"/>
    <sheet name="Listes" sheetId="6" state="hidden" r:id="rId6"/>
    <sheet name="Conseillers" sheetId="7" state="hidden" r:id="rId7"/>
    <sheet name="Partenaires" sheetId="8" state="hidden" r:id="rId8"/>
    <sheet name="Recapitulatif" sheetId="9" state="hidden" r:id="rId9"/>
  </sheets>
  <definedNames>
    <definedName name="_xlnm._FilterDatabase" localSheetId="4" hidden="1">'Inspection'!$A$1:$F$14</definedName>
    <definedName name="_xlnm.Print_Area" localSheetId="0">'Page 1- Caractéristiques'!$A$1:$T$41</definedName>
    <definedName name="_xlnm.Print_Area" localSheetId="1">'Page 2 - Descriptif'!$A$1:$R$37</definedName>
    <definedName name="_xlnm.Print_Area" localSheetId="3">'Page 4 - Budget'!$A$1:$O$72</definedName>
  </definedNames>
  <calcPr fullCalcOnLoad="1"/>
</workbook>
</file>

<file path=xl/sharedStrings.xml><?xml version="1.0" encoding="utf-8"?>
<sst xmlns="http://schemas.openxmlformats.org/spreadsheetml/2006/main" count="645" uniqueCount="507">
  <si>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</si>
  <si>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</si>
  <si>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</si>
  <si>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</si>
  <si>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</si>
  <si>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</si>
  <si>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</si>
  <si>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</si>
  <si>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</si>
  <si>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</si>
  <si>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</si>
  <si>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</si>
  <si>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</si>
  <si>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Arts visuels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</si>
  <si>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</si>
  <si>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</si>
  <si>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</si>
  <si>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</si>
  <si>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</si>
  <si>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</si>
  <si>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</si>
  <si>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</si>
  <si>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</si>
  <si>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</si>
  <si>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</si>
  <si>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</si>
  <si>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</si>
  <si>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</si>
  <si>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</si>
  <si>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</si>
  <si>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</si>
  <si>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</si>
  <si>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</si>
  <si>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</si>
  <si>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</si>
  <si>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</si>
  <si>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</si>
  <si>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</si>
  <si>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</si>
  <si>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</si>
  <si>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</si>
  <si>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</si>
  <si>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</si>
  <si>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ABYMES 1</t>
  </si>
  <si>
    <t>BOUILLANTE</t>
  </si>
  <si>
    <t>GRANDE TERRE NORD</t>
  </si>
  <si>
    <t>ILES DU NORD</t>
  </si>
  <si>
    <t>POINTE A PITRE</t>
  </si>
  <si>
    <t>Libellé</t>
  </si>
  <si>
    <t>Commune</t>
  </si>
  <si>
    <t>Téléphone</t>
  </si>
  <si>
    <t>Courriel</t>
  </si>
  <si>
    <t>Nom</t>
  </si>
  <si>
    <t>Prénom</t>
  </si>
  <si>
    <t>Fonction</t>
  </si>
  <si>
    <t>RNE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</si>
  <si>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</si>
  <si>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0590 38 59 20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</si>
  <si>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</si>
  <si>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</si>
  <si>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</si>
  <si>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</si>
  <si>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Francine POLLION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</si>
  <si>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</si>
  <si>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</si>
  <si>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</si>
  <si>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</si>
  <si>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</si>
  <si>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Modeste Louis DOLLIN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</si>
  <si>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</si>
  <si>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</si>
  <si>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</si>
  <si>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</si>
  <si>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</si>
  <si>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11"/>
        <rFont val="Arial"/>
        <family val="2"/>
      </rPr>
      <t>Marie Claude BUFFON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</si>
  <si>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</si>
  <si>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</si>
  <si>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</si>
  <si>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</si>
  <si>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</si>
  <si>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</si>
  <si>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</si>
  <si>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</si>
  <si>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</si>
  <si>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</si>
  <si>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Yannick POINOT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</si>
  <si>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</si>
  <si>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</si>
  <si>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</si>
  <si>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</si>
  <si>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</si>
  <si>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</si>
  <si>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</si>
  <si>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</si>
  <si>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</si>
  <si>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</si>
  <si>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</si>
  <si>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</si>
  <si>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</si>
  <si>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</si>
  <si>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</si>
  <si>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</si>
  <si>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</si>
  <si>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</si>
  <si>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</si>
  <si>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</si>
  <si>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</si>
  <si>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</si>
  <si>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</si>
  <si>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</si>
  <si>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</si>
  <si>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</si>
  <si>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</si>
  <si>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</si>
  <si>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</si>
  <si>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</si>
  <si>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</si>
  <si>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</si>
  <si>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</si>
  <si>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</si>
  <si>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</si>
  <si>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</si>
  <si>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</si>
  <si>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</si>
  <si>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</si>
  <si>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</si>
  <si>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</si>
  <si>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</si>
  <si>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</si>
  <si>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</si>
  <si>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</si>
  <si>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</si>
  <si>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</si>
  <si>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</si>
  <si>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</si>
  <si>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</si>
  <si>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</si>
  <si>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</si>
  <si>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</si>
  <si>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</si>
  <si>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</si>
  <si>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</si>
  <si>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</si>
  <si>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</si>
  <si>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</si>
  <si>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</si>
  <si>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</si>
  <si>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</si>
  <si>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</si>
  <si>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</si>
  <si>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</si>
  <si>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</si>
  <si>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</si>
  <si>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</si>
  <si>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</si>
  <si>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</si>
  <si>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</si>
  <si>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</si>
  <si>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</si>
  <si>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</si>
  <si>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</si>
  <si>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</si>
  <si>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</si>
  <si>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</si>
  <si>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</si>
  <si>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</si>
  <si>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</si>
  <si>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</si>
  <si>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</si>
  <si>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</si>
  <si>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</si>
  <si>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</si>
  <si>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</si>
  <si>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</si>
  <si>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</si>
  <si>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</si>
  <si>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</si>
  <si>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</si>
  <si>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</si>
  <si>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</si>
  <si>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</si>
  <si>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</si>
  <si>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</si>
  <si>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</si>
  <si>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</si>
  <si>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</si>
  <si>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</si>
  <si>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</si>
  <si>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</si>
  <si>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</si>
  <si>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</si>
  <si>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</si>
  <si>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</si>
  <si>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</si>
  <si>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</si>
  <si>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</si>
  <si>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</si>
  <si>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</si>
  <si>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</si>
  <si>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</si>
  <si>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</si>
  <si>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</si>
  <si>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</si>
  <si>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</si>
  <si>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</si>
  <si>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</si>
  <si>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</si>
  <si>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</si>
  <si>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</si>
  <si>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</si>
  <si>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</si>
  <si>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</si>
  <si>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</si>
  <si>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</si>
  <si>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</si>
  <si>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</si>
  <si>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</si>
  <si>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</si>
  <si>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</si>
  <si>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</si>
  <si>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</si>
  <si>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</si>
  <si>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</si>
  <si>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</si>
  <si>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</si>
  <si>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</si>
  <si>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</si>
  <si>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</si>
  <si>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</si>
  <si>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</si>
  <si>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</si>
  <si>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</si>
  <si>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</si>
  <si>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</si>
  <si>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</si>
  <si>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</si>
  <si>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</si>
  <si>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</si>
  <si>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INTERVENANT</t>
  </si>
  <si>
    <t>MOTIVATIONS, Constat ayant motivé le projet, contexte territorial :</t>
  </si>
  <si>
    <t>OBJECTIFS PEDAGOGIQUES DISCIPLINAIRES OU TRANSDISCIPLINAIRES :</t>
  </si>
  <si>
    <t>ARTICULATION DANS LA POLITIQUE DE CIRCONSCRIPTION, DE BASSIN OU AU NIVEAU ACADEMIQUE :</t>
  </si>
  <si>
    <t>ETAPES DE LA REALISATION</t>
  </si>
  <si>
    <t>CALENDRIER INDICATIF</t>
  </si>
  <si>
    <t>CONTRIBUTION DE L'ENSEIGNANT</t>
  </si>
  <si>
    <t>CONTRIBUTION DU PARTENAIRE
OU DE L'INTERVENANT</t>
  </si>
  <si>
    <t>EVALUATION INTERMEDIAIRE</t>
  </si>
  <si>
    <t>EVALUATION FINALE POUR LES ELEVES</t>
  </si>
  <si>
    <t>EVALUATION FINALE DU PROJET</t>
  </si>
  <si>
    <t>OBJECTIFS EDUCATIFS ET CULTURELS :</t>
  </si>
  <si>
    <t>BUDGET PREVISIONNEL EQUILIBRE</t>
  </si>
  <si>
    <t>Pour obtenir un budget équilibré, le total des dépenses doit être compensé par le total des recettes</t>
  </si>
  <si>
    <t>DEPENSES PREVUES</t>
  </si>
  <si>
    <t>RECETTES NECESSAIRES</t>
  </si>
  <si>
    <t>REMUNERATION DE L'INTERVENANT</t>
  </si>
  <si>
    <t>(avec un taux horaire DAC-Rectorat à 70€ TTC)</t>
  </si>
  <si>
    <t>Nombre d'heures intervenant :</t>
  </si>
  <si>
    <t xml:space="preserve">h x 70 € = </t>
  </si>
  <si>
    <t>FRAIS DE FONCTIONNEMENT</t>
  </si>
  <si>
    <t>Fournisseur</t>
  </si>
  <si>
    <t>TOTAL DEPENSES</t>
  </si>
  <si>
    <t>h</t>
  </si>
  <si>
    <t>/jour</t>
  </si>
  <si>
    <t>fois</t>
  </si>
  <si>
    <t>/semaine</t>
  </si>
  <si>
    <t>/mois</t>
  </si>
  <si>
    <t>/an</t>
  </si>
  <si>
    <t>choisissez dans la liste …</t>
  </si>
  <si>
    <t>FONDS PROPRES A L'ECOLE</t>
  </si>
  <si>
    <t>Coopérative</t>
  </si>
  <si>
    <t>Fonctionnement</t>
  </si>
  <si>
    <t>Intervenant (à 70€ TTC /h)</t>
  </si>
  <si>
    <t>FINANCEMENTS COMPLEMENTAIRES</t>
  </si>
  <si>
    <t>TOTAL RECETTES</t>
  </si>
  <si>
    <t>Financeur</t>
  </si>
  <si>
    <t>Montant</t>
  </si>
  <si>
    <t>Rectorat</t>
  </si>
  <si>
    <t>Municipalité</t>
  </si>
  <si>
    <t>Enseignant coordonnateur</t>
  </si>
  <si>
    <t>Intervenant ou partenaire</t>
  </si>
  <si>
    <t>Date</t>
  </si>
  <si>
    <t>Signature</t>
  </si>
  <si>
    <t>AVIS DES CORPS D'INSPECTION</t>
  </si>
  <si>
    <t>AVIS DE LA COMMISSION PARTENARIALE ACADEMIQUE</t>
  </si>
  <si>
    <t>PIECES A JOINDRE AU DOSSIER</t>
  </si>
  <si>
    <t xml:space="preserve"> - Fiche "bilan" (si reconduction)</t>
  </si>
  <si>
    <t xml:space="preserve"> - CV et diplômes de l'intervenant</t>
  </si>
  <si>
    <t xml:space="preserve"> - Fiche "partenaire ou intervenant"</t>
  </si>
  <si>
    <t xml:space="preserve"> - Convention avec partenaire (si nécessaire)</t>
  </si>
  <si>
    <t>modest-lo.dollin@ac-guadeloupe.fr</t>
  </si>
  <si>
    <t>Olivier MIRVAL</t>
  </si>
  <si>
    <t>Barbara COFFRE</t>
  </si>
  <si>
    <t>Francelise GRAND</t>
  </si>
  <si>
    <t>barbara.coffre@ac-guadeloupe.fr</t>
  </si>
  <si>
    <t>francelise.grand@ac-guadeloupe.fr</t>
  </si>
  <si>
    <t>Autre (à préciser) :</t>
  </si>
  <si>
    <t xml:space="preserve">(Joindre les devis ou factures pro forma) </t>
  </si>
  <si>
    <t xml:space="preserve"> - Devis ou factures pro forma</t>
  </si>
  <si>
    <t>BASSE-TERRE</t>
  </si>
  <si>
    <t>SAINTE-ROSE</t>
  </si>
  <si>
    <t>SAINT-FRANCOIS</t>
  </si>
  <si>
    <t>BAIE -MAHAULT</t>
  </si>
  <si>
    <t>CAPESTERRE B-E</t>
  </si>
  <si>
    <t>Circonscriptions</t>
  </si>
  <si>
    <t>IEN</t>
  </si>
  <si>
    <t>Mail</t>
  </si>
  <si>
    <t>ce.9710934n@ac-guadeloupe.fr</t>
  </si>
  <si>
    <t>ce.9710935p@ac-guadeloupe.fr</t>
  </si>
  <si>
    <t>ce.9710928g@ac-guadeloupe.fr</t>
  </si>
  <si>
    <t>ce.9710930j@ac-guadeloupe.fr</t>
  </si>
  <si>
    <t>ce.9710927f@ac-guadeloupe.fr</t>
  </si>
  <si>
    <t>ce.9710929h@ac-guadeloupe.fr</t>
  </si>
  <si>
    <t>ce.9710932l@ac-guadeloupe.fr</t>
  </si>
  <si>
    <t>ce.9710980k@ac-guadeloupe.fr</t>
  </si>
  <si>
    <t>ce.9710994v@ac-guadeloupe.fr</t>
  </si>
  <si>
    <t>ce.9710933m@ac-guadeloupe.fr</t>
  </si>
  <si>
    <t>ce.9711129a@ac-guadeloupe.fr</t>
  </si>
  <si>
    <t>ce.9710931k@ac-guadeloupe.fr</t>
  </si>
  <si>
    <t>ce.9710936r@ac-guadeloupe.fr</t>
  </si>
  <si>
    <t>Madame</t>
  </si>
  <si>
    <t>Monsieur</t>
  </si>
  <si>
    <t xml:space="preserve">Daniella DOLIUM </t>
  </si>
  <si>
    <t xml:space="preserve">Bernard DRYMON </t>
  </si>
  <si>
    <t xml:space="preserve">Jean-Louis LAZARD </t>
  </si>
  <si>
    <t>Titre</t>
  </si>
  <si>
    <t xml:space="preserve">Matthieu CHALCOU </t>
  </si>
  <si>
    <t>BASSIN</t>
  </si>
  <si>
    <t>CIRCONSCRIPTION</t>
  </si>
  <si>
    <t>COMMUNE</t>
  </si>
  <si>
    <t>NOM DE L'ÉCOLE</t>
  </si>
  <si>
    <t>TYPE</t>
  </si>
  <si>
    <t>TYPE DE PROJET</t>
  </si>
  <si>
    <t>DOMAINE</t>
  </si>
  <si>
    <t>TITRE</t>
  </si>
  <si>
    <t>classes</t>
  </si>
  <si>
    <t>élèves</t>
  </si>
  <si>
    <t>BUDGET total</t>
  </si>
  <si>
    <t>Fonds propres à l'école</t>
  </si>
  <si>
    <t>Dotations sollicités</t>
  </si>
  <si>
    <t>Demande par élève</t>
  </si>
  <si>
    <t>nb</t>
  </si>
  <si>
    <t>Niveau</t>
  </si>
  <si>
    <t>Dont ASH</t>
  </si>
  <si>
    <t>NOM, Prénom</t>
  </si>
  <si>
    <t>Nb H</t>
  </si>
  <si>
    <t>Petit matériel</t>
  </si>
  <si>
    <t>Intervenant</t>
  </si>
  <si>
    <t>Mairie</t>
  </si>
  <si>
    <t>Autre</t>
  </si>
  <si>
    <t>Dossier n°</t>
  </si>
  <si>
    <t>Nombre d'élèves</t>
  </si>
  <si>
    <t>PARTICULARITÉS</t>
  </si>
  <si>
    <t>GOSIER</t>
  </si>
  <si>
    <t>SAINTE-ANNE/MARIE-GALANTE</t>
  </si>
  <si>
    <t>MAIL CONSEILLER / DOMAINE</t>
  </si>
  <si>
    <t>Au conseiller du domaine concerné</t>
  </si>
  <si>
    <t>A Mme COFFRE, CDP, barbara.coffre@ac-guadeloupe.fr</t>
  </si>
  <si>
    <t>A M. PERGENT, CLEMI, ce.clemi@ac-guadeloupe.fr</t>
  </si>
  <si>
    <t>A M. LAZARD, IEN, jean-louis.lazard@ac-guadeloupe.fr</t>
  </si>
  <si>
    <t>LVR</t>
  </si>
  <si>
    <t>Histoire des arts</t>
  </si>
  <si>
    <t>Direction des Affaires Culturelles</t>
  </si>
  <si>
    <t>A MM. DE LA REBERDIERE et BLACODON, CDP, armand.de-la-reberdiere@ac-guadeloupe.fr et jblacodon@ac-guadeloupe.fr</t>
  </si>
  <si>
    <t>didier-pascal.natelhoff@ac-guadeloupe.fr</t>
  </si>
  <si>
    <t>Didier NATELHOFF</t>
  </si>
  <si>
    <t>colette-therese.antoine-edouard@ac-guadeloupe.fr</t>
  </si>
  <si>
    <t>A Mmes ANTOINE-EDOUARD, BUFFON, CDP, colette-therese.antoine-edouard@ac-guadeloupe.fr, marie-claude.buffon@ac-guadeloupe.fr</t>
  </si>
  <si>
    <t>IEN ASH (HANDICAPE)</t>
  </si>
  <si>
    <t>ACADEMIE</t>
  </si>
  <si>
    <t>IEN-ADJ IA</t>
  </si>
  <si>
    <t>ce.ienadjoint@ac-guadeloupe.fr</t>
  </si>
  <si>
    <t xml:space="preserve">Geneviève STROZYK-AUBRUN </t>
  </si>
  <si>
    <t>DAC</t>
  </si>
  <si>
    <t>0590 47 81 07</t>
  </si>
  <si>
    <t>Eric ALLAIN</t>
  </si>
  <si>
    <t>eric.allain@ac-guadeloupe.fr</t>
  </si>
  <si>
    <t>Anne-Laure GANRY</t>
  </si>
  <si>
    <t>anne-laure.ganry@ac-guadeloupe.fr</t>
  </si>
  <si>
    <t>Sylvie CERIVAL</t>
  </si>
  <si>
    <t>sylvie.cerival@ac-guadeloupe.fr</t>
  </si>
  <si>
    <t>francine.pollion@ac-guadeloupe.fr</t>
  </si>
  <si>
    <t>Brigitte LAMBEY</t>
  </si>
  <si>
    <t>brigitte.lambey@ac-guadeloupe.fr</t>
  </si>
  <si>
    <r>
      <rPr>
        <sz val="11"/>
        <rFont val="Arial"/>
        <family val="2"/>
      </rPr>
      <t>Raymonde TORIN</t>
    </r>
  </si>
  <si>
    <t>raymonde.torin@ac-guadeloupe.fr</t>
  </si>
  <si>
    <t>Aurélien LOUZON GAMBA</t>
  </si>
  <si>
    <t>Aurelien.Louzon-Gamba@ac-guadeloupe.fr</t>
  </si>
  <si>
    <t>Concours C Génial</t>
  </si>
  <si>
    <t>Sidonie BOURGUIGNON</t>
  </si>
  <si>
    <t>sidonie.bourguignon@ac-guadeloupe.fr</t>
  </si>
  <si>
    <t>katia.razin@ac-guadeloupe.fr</t>
  </si>
  <si>
    <t>marie-claude.buffon@ac-guadeloupe.fr</t>
  </si>
  <si>
    <t>firmin-jerome.theophile@ac-guadeloupe.fr</t>
  </si>
  <si>
    <t>bernard.hibade@ac-guadeloupe.fr</t>
  </si>
  <si>
    <t>Christophe CHICOT</t>
  </si>
  <si>
    <t>christophe.chicot@ac-guadeloupe.fr</t>
  </si>
  <si>
    <t>Isabelle MAGNAT</t>
  </si>
  <si>
    <t>isabelle.magnat@ac-guadeloupe.fr</t>
  </si>
  <si>
    <r>
      <rPr>
        <sz val="11"/>
        <rFont val="Arial"/>
        <family val="2"/>
      </rPr>
      <t>Pascale FORESTIER</t>
    </r>
  </si>
  <si>
    <t>pascale.forestier@ac-guadeloupe.fr</t>
  </si>
  <si>
    <t>jose.jernidier@ac-guadeloupe.fr</t>
  </si>
  <si>
    <t>ecoledelamer@orange.fr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</si>
  <si>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</si>
  <si>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</si>
  <si>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</si>
  <si>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</si>
  <si>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</si>
  <si>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Clarisse WALPO</t>
  </si>
  <si>
    <t>Clarisse.Walpo@ac-guadeloupe.fr</t>
  </si>
  <si>
    <t>E.P. MACTe 1er DEG</t>
  </si>
  <si>
    <t>Jocelyn PIES</t>
  </si>
  <si>
    <t>jocelyn.pies@ac-guadeloupe.fr</t>
  </si>
  <si>
    <t>Grégory POTIRON</t>
  </si>
  <si>
    <t>Gérard POUMAROUX</t>
  </si>
  <si>
    <t>Claire TREPY</t>
  </si>
  <si>
    <t>Nadège RABEL</t>
  </si>
  <si>
    <t>Eddy COMPPER</t>
  </si>
  <si>
    <t>Valérie VILOVAR</t>
  </si>
  <si>
    <t>Dominique OGOLI SOCIN</t>
  </si>
  <si>
    <t>Gérard MEPHON</t>
  </si>
  <si>
    <t>Jean-Louis MANSOT</t>
  </si>
  <si>
    <t>Hubert GODEFROY</t>
  </si>
  <si>
    <t>Dominique OGOLI-SOCIN</t>
  </si>
  <si>
    <t>Susanna GUIMARAES</t>
  </si>
  <si>
    <t>Laure GOBLET</t>
  </si>
  <si>
    <t>Evelyne DURRAND</t>
  </si>
  <si>
    <t>Fabrice LOMON</t>
  </si>
  <si>
    <t>Nathalie ZEBRE</t>
  </si>
  <si>
    <t>IEN (ff)</t>
  </si>
  <si>
    <t>Corinne LETIN-MAGDELEINE</t>
  </si>
  <si>
    <t>Dominique BOYER</t>
  </si>
  <si>
    <t>Annick PATCHE</t>
  </si>
  <si>
    <t>Carlos CRUZ</t>
  </si>
  <si>
    <t>Cynthia FRENET</t>
  </si>
  <si>
    <t>A Mmes COFFRE, GRAND, CDP, barbara.coffre@ac-guadeloupe.fr, francelise.grand@ac-guadeloupe.fr</t>
  </si>
  <si>
    <t>A M. HIBADE, CDP, bernard.hibade@ac-guadeloupe.fr</t>
  </si>
  <si>
    <t>A Mme LETIN-MAGDELEINE, IEN, corinne.letin@ac-guadeloupe.fr</t>
  </si>
  <si>
    <t>Ordinaire</t>
  </si>
  <si>
    <t>CARACTERISTIQUES DU PROJET</t>
  </si>
  <si>
    <t>Nom et prénom du porteur du projet</t>
  </si>
  <si>
    <t>Coordonnées du porteur de projet</t>
  </si>
  <si>
    <t>Fonction du porteur de projet</t>
  </si>
  <si>
    <t>CPD Référent</t>
  </si>
  <si>
    <t>Nombre total d'élèves</t>
  </si>
  <si>
    <t>Niveaux de classe</t>
  </si>
  <si>
    <t>Pilotage  Ecole ou Etablissement du 2° degré</t>
  </si>
  <si>
    <t xml:space="preserve">Secteur  </t>
  </si>
  <si>
    <t>Zone rurale</t>
  </si>
  <si>
    <t>Dépendances</t>
  </si>
  <si>
    <t>Nombre d’élèves</t>
  </si>
  <si>
    <t>Nom du Directeur/du Principal/du Proviseur</t>
  </si>
  <si>
    <t>E.Prio : QPV</t>
  </si>
  <si>
    <t>dont ASH</t>
  </si>
  <si>
    <t>Nom de l’école ou établissement 2° degré</t>
  </si>
  <si>
    <t>Nom des écoles ou établissements 2° degré</t>
  </si>
  <si>
    <t>Communes</t>
  </si>
  <si>
    <t>Niveaux de scolarité</t>
  </si>
  <si>
    <t>E.P ou QPV</t>
  </si>
  <si>
    <t>Secteur Ordinaire</t>
  </si>
  <si>
    <t xml:space="preserve">DESCRIPTIF DU PROJET </t>
  </si>
  <si>
    <t>ARTICULATION DANS LE VOLET CULTUREL DU PROJET D'ECOLE ou d'ETABLISSEMENT :</t>
  </si>
  <si>
    <t>PRODUCTION ET VALORISATION (Exposition, Spectacle, Compte-rendu photo, vidéo sur le site de la DAAC…)</t>
  </si>
  <si>
    <t>PROLONGEMENTS</t>
  </si>
  <si>
    <t xml:space="preserve">LA DEMARCHE DU PROJET </t>
  </si>
  <si>
    <t>Rectorat (DAAC)</t>
  </si>
  <si>
    <t>Direction des Affaires Culturelles (DAC)</t>
  </si>
  <si>
    <t xml:space="preserve">Directrice(teur)/ chef d'établissment </t>
  </si>
  <si>
    <t>AVIS DU CONSEIL D'ECOLE ou d' ADMINISTRATION</t>
  </si>
  <si>
    <t xml:space="preserve"> - Fiche " Pilotage de l'EAC" école ou établissment</t>
  </si>
  <si>
    <t>M. Bernard DRYMON (IEN-EAC): bernard.drymon@ac-guadeloupe.fr</t>
  </si>
  <si>
    <t>M.Carlos CRUZ (DAAC):  ce.culture@ac-guadeloupe.fr</t>
  </si>
  <si>
    <t>Mme SELBONNE (DAC): laurence.selbonne@culture.gouv.fr</t>
  </si>
  <si>
    <r>
      <rPr>
        <b/>
        <u val="single"/>
        <sz val="11"/>
        <color indexed="30"/>
        <rFont val="Arial"/>
        <family val="2"/>
      </rPr>
      <t>PRE-INSCRIPTION EN LIGNE AVANT LE 7 FEVRIER 2020</t>
    </r>
    <r>
      <rPr>
        <b/>
        <u val="single"/>
        <sz val="11"/>
        <color indexed="8"/>
        <rFont val="Arial"/>
        <family val="2"/>
      </rPr>
      <t xml:space="preserve">
</t>
    </r>
    <r>
      <rPr>
        <b/>
        <u val="single"/>
        <sz val="11"/>
        <color indexed="10"/>
        <rFont val="Arial"/>
        <family val="2"/>
      </rPr>
      <t>ENVOYER LES DOSSIERS DEFINITIFS COMPLETS (avec les pièces jointes) PAR COURRIER ELECTRONIQUE A CHACUN DES PARTENAIRES AU PLUS TARD LE 16 MARS 2020</t>
    </r>
    <r>
      <rPr>
        <b/>
        <sz val="11"/>
        <color indexed="8"/>
        <rFont val="Arial"/>
        <family val="2"/>
      </rPr>
      <t xml:space="preserve">
</t>
    </r>
  </si>
  <si>
    <t>La conseillère pédagogiuque départementale de référence (voir fiche contacts utiles)</t>
  </si>
  <si>
    <t>La collectivité concernée</t>
  </si>
  <si>
    <t>Le(s)partenaire(s) sollicité(s)</t>
  </si>
  <si>
    <t>UNE COPIE DU DOSSIER NUMERIQUE COMPLET DOIT ETRE COMMUNIQUEE 
A CHAQUE PARTENAIRE DE LA COMMISSION PARTENARIALE ACADEMIQUE</t>
  </si>
  <si>
    <t>DOSSIER PROJET - page 1/4</t>
  </si>
  <si>
    <t xml:space="preserve">N° de dossier: </t>
  </si>
  <si>
    <t>Littérature, poésie, lecture, écriture, théâtre</t>
  </si>
  <si>
    <t>Culture scientifique</t>
  </si>
  <si>
    <t>Sculpture, architecture</t>
  </si>
  <si>
    <t>Arts du quotidien (design, costumes…)</t>
  </si>
  <si>
    <t>Musique (chant choral, pratique instrumentale..)</t>
  </si>
  <si>
    <t>Publics concernés par ce projet ( détail en page 3)</t>
  </si>
  <si>
    <t>Domaine artistique principal</t>
  </si>
  <si>
    <t>Pilotage Pôle - Bassin ou Académique ( à préciser)</t>
  </si>
  <si>
    <t>PROJET EAC - PUBLIC CONCERNE - page 3/4</t>
  </si>
  <si>
    <t>DOSSIER PROJET  EAC 6 BUDGET - page 4/4</t>
  </si>
  <si>
    <t>DOSSIER PROJET EAC - page 2/4</t>
  </si>
  <si>
    <t xml:space="preserve">Nombre d'écoles ou établissements </t>
  </si>
  <si>
    <t>NOM</t>
  </si>
  <si>
    <t>Association</t>
  </si>
  <si>
    <t>Discipline</t>
  </si>
  <si>
    <t>Complément d'information</t>
  </si>
  <si>
    <t>Intervenant(s) - Artiste(s)  - CV et Diplômes à joindre au dossier</t>
  </si>
  <si>
    <t xml:space="preserve">Titre du Projet: </t>
  </si>
  <si>
    <t xml:space="preserve">Présentation succinte du Projet: </t>
  </si>
  <si>
    <t>Arts visuels ( arts plastiques, photos, cinéma..)</t>
  </si>
  <si>
    <t>Nom du CPD ou Référent Culturel</t>
  </si>
  <si>
    <t xml:space="preserve">Arts vivants </t>
  </si>
  <si>
    <t>Patrimoine, mémoire</t>
  </si>
  <si>
    <t>Commune (s)</t>
  </si>
  <si>
    <t>Nom de l'école, établissement, Pôle ou Bassin</t>
  </si>
  <si>
    <t>Niveu de pilotage: Académie</t>
  </si>
  <si>
    <t>Niveau de pilotage: Pôle ou Circonscription</t>
  </si>
  <si>
    <t>Niveau de pilotage: Ecole ou Etablissement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</si>
</sst>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&quot; &quot;##&quot; &quot;##&quot; &quot;##&quot; &quot;##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30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Arial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32"/>
      <color indexed="8"/>
      <name val="Albertus Medium"/>
      <family val="0"/>
    </font>
    <font>
      <sz val="28"/>
      <color indexed="8"/>
      <name val="Albertus Medium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3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ill="1" applyBorder="1" applyAlignment="1">
      <alignment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0" fontId="67" fillId="34" borderId="15" xfId="0" applyFont="1" applyFill="1" applyBorder="1" applyAlignment="1" applyProtection="1">
      <alignment/>
      <protection/>
    </xf>
    <xf numFmtId="0" fontId="67" fillId="0" borderId="16" xfId="0" applyFont="1" applyFill="1" applyBorder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8" fillId="0" borderId="17" xfId="0" applyFont="1" applyFill="1" applyBorder="1" applyAlignment="1" applyProtection="1">
      <alignment/>
      <protection/>
    </xf>
    <xf numFmtId="0" fontId="67" fillId="0" borderId="18" xfId="0" applyFont="1" applyFill="1" applyBorder="1" applyAlignment="1" applyProtection="1">
      <alignment/>
      <protection/>
    </xf>
    <xf numFmtId="0" fontId="66" fillId="0" borderId="16" xfId="0" applyFont="1" applyFill="1" applyBorder="1" applyAlignment="1" applyProtection="1">
      <alignment/>
      <protection/>
    </xf>
    <xf numFmtId="0" fontId="68" fillId="0" borderId="18" xfId="0" applyFont="1" applyFill="1" applyBorder="1" applyAlignment="1" applyProtection="1">
      <alignment/>
      <protection/>
    </xf>
    <xf numFmtId="0" fontId="66" fillId="0" borderId="19" xfId="0" applyFont="1" applyFill="1" applyBorder="1" applyAlignment="1" applyProtection="1">
      <alignment/>
      <protection/>
    </xf>
    <xf numFmtId="0" fontId="69" fillId="0" borderId="16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164" fontId="66" fillId="0" borderId="13" xfId="0" applyNumberFormat="1" applyFont="1" applyFill="1" applyBorder="1" applyAlignment="1" applyProtection="1">
      <alignment horizontal="center" wrapText="1"/>
      <protection locked="0"/>
    </xf>
    <xf numFmtId="0" fontId="67" fillId="0" borderId="16" xfId="0" applyFont="1" applyFill="1" applyBorder="1" applyAlignment="1" applyProtection="1">
      <alignment/>
      <protection/>
    </xf>
    <xf numFmtId="0" fontId="66" fillId="0" borderId="13" xfId="0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Alignment="1" applyProtection="1">
      <alignment/>
      <protection/>
    </xf>
    <xf numFmtId="164" fontId="66" fillId="0" borderId="0" xfId="0" applyNumberFormat="1" applyFont="1" applyFill="1" applyBorder="1" applyAlignment="1" applyProtection="1">
      <alignment horizontal="center"/>
      <protection/>
    </xf>
    <xf numFmtId="0" fontId="66" fillId="0" borderId="20" xfId="0" applyFont="1" applyFill="1" applyBorder="1" applyAlignment="1" applyProtection="1">
      <alignment/>
      <protection/>
    </xf>
    <xf numFmtId="0" fontId="66" fillId="0" borderId="21" xfId="0" applyFont="1" applyFill="1" applyBorder="1" applyAlignment="1" applyProtection="1">
      <alignment/>
      <protection/>
    </xf>
    <xf numFmtId="0" fontId="66" fillId="0" borderId="21" xfId="0" applyFont="1" applyFill="1" applyBorder="1" applyAlignment="1" applyProtection="1">
      <alignment horizontal="right"/>
      <protection/>
    </xf>
    <xf numFmtId="0" fontId="67" fillId="0" borderId="19" xfId="0" applyFont="1" applyFill="1" applyBorder="1" applyAlignment="1" applyProtection="1">
      <alignment/>
      <protection/>
    </xf>
    <xf numFmtId="0" fontId="70" fillId="0" borderId="20" xfId="0" applyFont="1" applyFill="1" applyBorder="1" applyAlignment="1" applyProtection="1">
      <alignment/>
      <protection/>
    </xf>
    <xf numFmtId="0" fontId="67" fillId="0" borderId="21" xfId="0" applyFont="1" applyFill="1" applyBorder="1" applyAlignment="1" applyProtection="1">
      <alignment/>
      <protection/>
    </xf>
    <xf numFmtId="0" fontId="67" fillId="0" borderId="20" xfId="0" applyFont="1" applyFill="1" applyBorder="1" applyAlignment="1" applyProtection="1">
      <alignment/>
      <protection/>
    </xf>
    <xf numFmtId="0" fontId="67" fillId="0" borderId="22" xfId="0" applyFont="1" applyFill="1" applyBorder="1" applyAlignment="1" applyProtection="1">
      <alignment/>
      <protection/>
    </xf>
    <xf numFmtId="0" fontId="68" fillId="0" borderId="13" xfId="0" applyFont="1" applyFill="1" applyBorder="1" applyAlignment="1" applyProtection="1">
      <alignment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8" fillId="0" borderId="2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 applyProtection="1">
      <alignment horizontal="left" vertical="top" wrapText="1"/>
      <protection locked="0"/>
    </xf>
    <xf numFmtId="164" fontId="66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67" fillId="34" borderId="23" xfId="0" applyNumberFormat="1" applyFont="1" applyFill="1" applyBorder="1" applyAlignment="1" applyProtection="1">
      <alignment horizontal="center"/>
      <protection/>
    </xf>
    <xf numFmtId="164" fontId="67" fillId="34" borderId="13" xfId="0" applyNumberFormat="1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left" vertical="top" wrapText="1"/>
      <protection/>
    </xf>
    <xf numFmtId="0" fontId="66" fillId="34" borderId="13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left" vertical="top"/>
      <protection/>
    </xf>
    <xf numFmtId="0" fontId="66" fillId="34" borderId="13" xfId="0" applyFont="1" applyFill="1" applyBorder="1" applyAlignment="1" applyProtection="1">
      <alignment horizontal="left" vertical="top" wrapText="1"/>
      <protection/>
    </xf>
    <xf numFmtId="49" fontId="66" fillId="0" borderId="17" xfId="0" applyNumberFormat="1" applyFont="1" applyFill="1" applyBorder="1" applyAlignment="1" applyProtection="1">
      <alignment/>
      <protection/>
    </xf>
    <xf numFmtId="0" fontId="66" fillId="0" borderId="18" xfId="0" applyFont="1" applyFill="1" applyBorder="1" applyAlignment="1" applyProtection="1">
      <alignment/>
      <protection/>
    </xf>
    <xf numFmtId="0" fontId="66" fillId="0" borderId="24" xfId="0" applyFont="1" applyFill="1" applyBorder="1" applyAlignment="1" applyProtection="1">
      <alignment/>
      <protection/>
    </xf>
    <xf numFmtId="0" fontId="6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vertical="top"/>
      <protection/>
    </xf>
    <xf numFmtId="0" fontId="67" fillId="0" borderId="0" xfId="0" applyFont="1" applyFill="1" applyBorder="1" applyAlignment="1" applyProtection="1">
      <alignment vertical="top"/>
      <protection locked="0"/>
    </xf>
    <xf numFmtId="0" fontId="67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horizontal="right"/>
      <protection/>
    </xf>
    <xf numFmtId="0" fontId="7" fillId="35" borderId="25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/>
    </xf>
    <xf numFmtId="0" fontId="66" fillId="0" borderId="13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 vertical="center"/>
      <protection/>
    </xf>
    <xf numFmtId="0" fontId="14" fillId="37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Border="1" applyAlignment="1">
      <alignment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4" fillId="33" borderId="34" xfId="0" applyFont="1" applyFill="1" applyBorder="1" applyAlignment="1">
      <alignment horizontal="left"/>
    </xf>
    <xf numFmtId="0" fontId="64" fillId="33" borderId="35" xfId="0" applyFont="1" applyFill="1" applyBorder="1" applyAlignment="1">
      <alignment horizontal="left"/>
    </xf>
    <xf numFmtId="0" fontId="64" fillId="33" borderId="36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14" fillId="37" borderId="13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5" fillId="0" borderId="13" xfId="44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37" xfId="0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7" xfId="44" applyFont="1" applyBorder="1" applyAlignment="1" applyProtection="1">
      <alignment vertical="top"/>
      <protection/>
    </xf>
    <xf numFmtId="0" fontId="2" fillId="0" borderId="37" xfId="0" applyFont="1" applyBorder="1" applyAlignment="1">
      <alignment horizontal="left" vertical="top"/>
    </xf>
    <xf numFmtId="0" fontId="71" fillId="0" borderId="37" xfId="0" applyFont="1" applyBorder="1" applyAlignment="1">
      <alignment vertical="top"/>
    </xf>
    <xf numFmtId="0" fontId="2" fillId="0" borderId="0" xfId="44" applyFont="1" applyAlignment="1" applyProtection="1">
      <alignment/>
      <protection/>
    </xf>
    <xf numFmtId="0" fontId="2" fillId="0" borderId="13" xfId="44" applyFont="1" applyBorder="1" applyAlignment="1" applyProtection="1">
      <alignment/>
      <protection/>
    </xf>
    <xf numFmtId="0" fontId="2" fillId="0" borderId="37" xfId="44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vertical="top"/>
    </xf>
    <xf numFmtId="0" fontId="0" fillId="0" borderId="37" xfId="0" applyBorder="1" applyAlignment="1">
      <alignment horizontal="left" vertical="top"/>
    </xf>
    <xf numFmtId="0" fontId="0" fillId="0" borderId="0" xfId="0" applyAlignment="1">
      <alignment/>
    </xf>
    <xf numFmtId="0" fontId="4" fillId="0" borderId="13" xfId="0" applyFont="1" applyBorder="1" applyAlignment="1">
      <alignment horizontal="left" vertical="top"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9" xfId="0" applyFont="1" applyFill="1" applyBorder="1" applyAlignment="1" applyProtection="1">
      <alignment vertical="top"/>
      <protection/>
    </xf>
    <xf numFmtId="0" fontId="6" fillId="0" borderId="40" xfId="0" applyFont="1" applyFill="1" applyBorder="1" applyAlignment="1" applyProtection="1">
      <alignment vertical="top"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7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3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vertical="center" wrapText="1"/>
    </xf>
    <xf numFmtId="0" fontId="73" fillId="0" borderId="13" xfId="0" applyFont="1" applyBorder="1" applyAlignment="1">
      <alignment vertic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74" fillId="0" borderId="13" xfId="0" applyFont="1" applyFill="1" applyBorder="1" applyAlignment="1" applyProtection="1">
      <alignment horizontal="center" vertical="center" wrapText="1"/>
      <protection/>
    </xf>
    <xf numFmtId="0" fontId="9" fillId="33" borderId="41" xfId="0" applyFont="1" applyFill="1" applyBorder="1" applyAlignment="1" applyProtection="1">
      <alignment vertical="center"/>
      <protection/>
    </xf>
    <xf numFmtId="0" fontId="72" fillId="0" borderId="0" xfId="0" applyFont="1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6" fillId="2" borderId="44" xfId="0" applyFont="1" applyFill="1" applyBorder="1" applyAlignment="1" applyProtection="1">
      <alignment vertical="center"/>
      <protection/>
    </xf>
    <xf numFmtId="0" fontId="6" fillId="2" borderId="41" xfId="0" applyFont="1" applyFill="1" applyBorder="1" applyAlignment="1" applyProtection="1">
      <alignment/>
      <protection/>
    </xf>
    <xf numFmtId="0" fontId="72" fillId="0" borderId="45" xfId="0" applyFont="1" applyBorder="1" applyAlignment="1">
      <alignment vertical="center"/>
    </xf>
    <xf numFmtId="0" fontId="72" fillId="0" borderId="46" xfId="0" applyFont="1" applyBorder="1" applyAlignment="1">
      <alignment vertical="center"/>
    </xf>
    <xf numFmtId="0" fontId="72" fillId="0" borderId="47" xfId="0" applyFont="1" applyBorder="1" applyAlignment="1">
      <alignment vertical="center"/>
    </xf>
    <xf numFmtId="0" fontId="5" fillId="2" borderId="39" xfId="0" applyFont="1" applyFill="1" applyBorder="1" applyAlignment="1" applyProtection="1">
      <alignment horizontal="center"/>
      <protection/>
    </xf>
    <xf numFmtId="0" fontId="5" fillId="2" borderId="40" xfId="0" applyFont="1" applyFill="1" applyBorder="1" applyAlignment="1" applyProtection="1">
      <alignment horizontal="center"/>
      <protection/>
    </xf>
    <xf numFmtId="0" fontId="5" fillId="2" borderId="48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5" fillId="2" borderId="49" xfId="0" applyFont="1" applyFill="1" applyBorder="1" applyAlignment="1" applyProtection="1">
      <alignment horizontal="center" vertical="top"/>
      <protection/>
    </xf>
    <xf numFmtId="0" fontId="5" fillId="2" borderId="18" xfId="0" applyFont="1" applyFill="1" applyBorder="1" applyAlignment="1" applyProtection="1">
      <alignment horizontal="center" vertical="top"/>
      <protection/>
    </xf>
    <xf numFmtId="0" fontId="5" fillId="2" borderId="50" xfId="0" applyFont="1" applyFill="1" applyBorder="1" applyAlignment="1" applyProtection="1">
      <alignment horizontal="center" vertical="top"/>
      <protection/>
    </xf>
    <xf numFmtId="0" fontId="5" fillId="0" borderId="53" xfId="0" applyFont="1" applyFill="1" applyBorder="1" applyAlignment="1" applyProtection="1">
      <alignment horizontal="center" vertical="top"/>
      <protection/>
    </xf>
    <xf numFmtId="0" fontId="5" fillId="0" borderId="38" xfId="0" applyFont="1" applyFill="1" applyBorder="1" applyAlignment="1" applyProtection="1">
      <alignment horizontal="center" vertical="top"/>
      <protection/>
    </xf>
    <xf numFmtId="0" fontId="5" fillId="0" borderId="43" xfId="0" applyFont="1" applyFill="1" applyBorder="1" applyAlignment="1" applyProtection="1">
      <alignment horizontal="center" vertical="top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left" vertical="top"/>
      <protection/>
    </xf>
    <xf numFmtId="0" fontId="6" fillId="0" borderId="38" xfId="0" applyFont="1" applyFill="1" applyBorder="1" applyAlignment="1" applyProtection="1">
      <alignment horizontal="left" vertical="top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75" fillId="0" borderId="56" xfId="0" applyFont="1" applyBorder="1" applyAlignment="1">
      <alignment horizontal="left" vertical="center"/>
    </xf>
    <xf numFmtId="0" fontId="75" fillId="0" borderId="15" xfId="0" applyFont="1" applyBorder="1" applyAlignment="1">
      <alignment horizontal="left" vertical="center"/>
    </xf>
    <xf numFmtId="0" fontId="75" fillId="0" borderId="55" xfId="0" applyFont="1" applyBorder="1" applyAlignment="1">
      <alignment horizontal="left" vertical="center"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7" fillId="38" borderId="59" xfId="0" applyFont="1" applyFill="1" applyBorder="1" applyAlignment="1">
      <alignment horizontal="center" vertical="center"/>
    </xf>
    <xf numFmtId="0" fontId="67" fillId="38" borderId="60" xfId="0" applyFont="1" applyFill="1" applyBorder="1" applyAlignment="1">
      <alignment horizontal="center" vertical="center"/>
    </xf>
    <xf numFmtId="0" fontId="67" fillId="38" borderId="61" xfId="0" applyFont="1" applyFill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43" fillId="0" borderId="14" xfId="0" applyFont="1" applyFill="1" applyBorder="1" applyAlignment="1" applyProtection="1">
      <alignment horizontal="center"/>
      <protection/>
    </xf>
    <xf numFmtId="0" fontId="43" fillId="0" borderId="55" xfId="0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 horizontal="center"/>
      <protection/>
    </xf>
    <xf numFmtId="0" fontId="43" fillId="0" borderId="54" xfId="0" applyFont="1" applyFill="1" applyBorder="1" applyAlignment="1" applyProtection="1">
      <alignment horizontal="center"/>
      <protection/>
    </xf>
    <xf numFmtId="0" fontId="72" fillId="0" borderId="14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 vertical="top"/>
      <protection/>
    </xf>
    <xf numFmtId="0" fontId="6" fillId="0" borderId="61" xfId="0" applyFont="1" applyFill="1" applyBorder="1" applyAlignment="1" applyProtection="1">
      <alignment horizontal="center" vertical="top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15" fillId="33" borderId="63" xfId="0" applyFont="1" applyFill="1" applyBorder="1" applyAlignment="1" applyProtection="1">
      <alignment horizontal="center"/>
      <protection/>
    </xf>
    <xf numFmtId="0" fontId="15" fillId="33" borderId="44" xfId="0" applyFont="1" applyFill="1" applyBorder="1" applyAlignment="1" applyProtection="1">
      <alignment horizontal="center"/>
      <protection/>
    </xf>
    <xf numFmtId="0" fontId="9" fillId="33" borderId="64" xfId="0" applyFont="1" applyFill="1" applyBorder="1" applyAlignment="1" applyProtection="1">
      <alignment horizontal="center" vertical="center"/>
      <protection/>
    </xf>
    <xf numFmtId="0" fontId="9" fillId="33" borderId="65" xfId="0" applyFont="1" applyFill="1" applyBorder="1" applyAlignment="1" applyProtection="1">
      <alignment horizontal="center" vertical="center"/>
      <protection/>
    </xf>
    <xf numFmtId="0" fontId="9" fillId="33" borderId="66" xfId="0" applyFont="1" applyFill="1" applyBorder="1" applyAlignment="1" applyProtection="1">
      <alignment horizontal="center" vertical="center"/>
      <protection/>
    </xf>
    <xf numFmtId="0" fontId="72" fillId="0" borderId="56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55" xfId="0" applyFont="1" applyFill="1" applyBorder="1" applyAlignment="1" applyProtection="1">
      <alignment horizontal="center"/>
      <protection/>
    </xf>
    <xf numFmtId="0" fontId="74" fillId="0" borderId="14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5" fillId="0" borderId="45" xfId="0" applyFont="1" applyBorder="1" applyAlignment="1">
      <alignment horizontal="left" vertical="center"/>
    </xf>
    <xf numFmtId="0" fontId="75" fillId="0" borderId="46" xfId="0" applyFont="1" applyBorder="1" applyAlignment="1">
      <alignment horizontal="left" vertical="center"/>
    </xf>
    <xf numFmtId="0" fontId="75" fillId="0" borderId="47" xfId="0" applyFont="1" applyBorder="1" applyAlignment="1">
      <alignment horizontal="left" vertical="center"/>
    </xf>
    <xf numFmtId="0" fontId="6" fillId="2" borderId="65" xfId="0" applyFont="1" applyFill="1" applyBorder="1" applyAlignment="1" applyProtection="1">
      <alignment horizontal="center" vertical="center"/>
      <protection/>
    </xf>
    <xf numFmtId="0" fontId="6" fillId="2" borderId="67" xfId="0" applyFont="1" applyFill="1" applyBorder="1" applyAlignment="1" applyProtection="1">
      <alignment horizontal="center" vertical="center"/>
      <protection/>
    </xf>
    <xf numFmtId="0" fontId="66" fillId="34" borderId="14" xfId="0" applyFont="1" applyFill="1" applyBorder="1" applyAlignment="1" applyProtection="1">
      <alignment horizontal="left" vertical="top"/>
      <protection/>
    </xf>
    <xf numFmtId="0" fontId="66" fillId="34" borderId="15" xfId="0" applyFont="1" applyFill="1" applyBorder="1" applyAlignment="1" applyProtection="1">
      <alignment horizontal="left" vertical="top"/>
      <protection/>
    </xf>
    <xf numFmtId="0" fontId="66" fillId="34" borderId="55" xfId="0" applyFont="1" applyFill="1" applyBorder="1" applyAlignment="1" applyProtection="1">
      <alignment horizontal="left" vertical="top"/>
      <protection/>
    </xf>
    <xf numFmtId="0" fontId="66" fillId="0" borderId="14" xfId="0" applyFont="1" applyFill="1" applyBorder="1" applyAlignment="1" applyProtection="1">
      <alignment horizontal="left" vertical="top" wrapText="1"/>
      <protection locked="0"/>
    </xf>
    <xf numFmtId="0" fontId="66" fillId="0" borderId="15" xfId="0" applyFont="1" applyFill="1" applyBorder="1" applyAlignment="1" applyProtection="1">
      <alignment horizontal="left" vertical="top" wrapText="1"/>
      <protection locked="0"/>
    </xf>
    <xf numFmtId="0" fontId="66" fillId="0" borderId="55" xfId="0" applyFont="1" applyFill="1" applyBorder="1" applyAlignment="1" applyProtection="1">
      <alignment horizontal="left" vertical="top" wrapText="1"/>
      <protection locked="0"/>
    </xf>
    <xf numFmtId="0" fontId="74" fillId="0" borderId="13" xfId="0" applyFont="1" applyFill="1" applyBorder="1" applyAlignment="1" applyProtection="1">
      <alignment horizontal="center" vertical="center" wrapText="1"/>
      <protection/>
    </xf>
    <xf numFmtId="0" fontId="66" fillId="34" borderId="14" xfId="0" applyFont="1" applyFill="1" applyBorder="1" applyAlignment="1" applyProtection="1">
      <alignment horizontal="center"/>
      <protection/>
    </xf>
    <xf numFmtId="0" fontId="66" fillId="34" borderId="15" xfId="0" applyFont="1" applyFill="1" applyBorder="1" applyAlignment="1" applyProtection="1">
      <alignment horizontal="center"/>
      <protection/>
    </xf>
    <xf numFmtId="0" fontId="66" fillId="34" borderId="55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 applyProtection="1">
      <alignment wrapText="1"/>
      <protection locked="0"/>
    </xf>
    <xf numFmtId="0" fontId="66" fillId="0" borderId="15" xfId="0" applyFont="1" applyFill="1" applyBorder="1" applyAlignment="1" applyProtection="1">
      <alignment wrapText="1"/>
      <protection locked="0"/>
    </xf>
    <xf numFmtId="0" fontId="66" fillId="0" borderId="55" xfId="0" applyFont="1" applyFill="1" applyBorder="1" applyAlignment="1" applyProtection="1">
      <alignment wrapText="1"/>
      <protection locked="0"/>
    </xf>
    <xf numFmtId="0" fontId="71" fillId="34" borderId="14" xfId="0" applyFont="1" applyFill="1" applyBorder="1" applyAlignment="1" applyProtection="1">
      <alignment horizontal="left" vertical="top"/>
      <protection/>
    </xf>
    <xf numFmtId="0" fontId="71" fillId="34" borderId="15" xfId="0" applyFont="1" applyFill="1" applyBorder="1" applyAlignment="1" applyProtection="1">
      <alignment horizontal="left" vertical="top"/>
      <protection/>
    </xf>
    <xf numFmtId="0" fontId="71" fillId="34" borderId="55" xfId="0" applyFont="1" applyFill="1" applyBorder="1" applyAlignment="1" applyProtection="1">
      <alignment horizontal="left" vertical="top"/>
      <protection/>
    </xf>
    <xf numFmtId="0" fontId="67" fillId="33" borderId="17" xfId="0" applyFont="1" applyFill="1" applyBorder="1" applyAlignment="1" applyProtection="1">
      <alignment horizontal="center" vertical="center"/>
      <protection/>
    </xf>
    <xf numFmtId="0" fontId="67" fillId="33" borderId="18" xfId="0" applyFont="1" applyFill="1" applyBorder="1" applyAlignment="1" applyProtection="1">
      <alignment horizontal="center" vertical="center"/>
      <protection/>
    </xf>
    <xf numFmtId="0" fontId="67" fillId="33" borderId="19" xfId="0" applyFont="1" applyFill="1" applyBorder="1" applyAlignment="1" applyProtection="1">
      <alignment horizontal="center" vertical="center"/>
      <protection/>
    </xf>
    <xf numFmtId="0" fontId="67" fillId="33" borderId="20" xfId="0" applyFont="1" applyFill="1" applyBorder="1" applyAlignment="1" applyProtection="1">
      <alignment horizontal="center" vertical="center"/>
      <protection/>
    </xf>
    <xf numFmtId="0" fontId="67" fillId="33" borderId="21" xfId="0" applyFont="1" applyFill="1" applyBorder="1" applyAlignment="1" applyProtection="1">
      <alignment horizontal="center" vertical="center"/>
      <protection/>
    </xf>
    <xf numFmtId="0" fontId="67" fillId="33" borderId="22" xfId="0" applyFont="1" applyFill="1" applyBorder="1" applyAlignment="1" applyProtection="1">
      <alignment horizontal="center" vertical="center"/>
      <protection/>
    </xf>
    <xf numFmtId="0" fontId="67" fillId="0" borderId="14" xfId="0" applyFont="1" applyFill="1" applyBorder="1" applyAlignment="1" applyProtection="1">
      <alignment horizontal="left" vertical="top"/>
      <protection/>
    </xf>
    <xf numFmtId="0" fontId="67" fillId="0" borderId="15" xfId="0" applyFont="1" applyFill="1" applyBorder="1" applyAlignment="1" applyProtection="1">
      <alignment horizontal="left" vertical="top"/>
      <protection/>
    </xf>
    <xf numFmtId="0" fontId="67" fillId="0" borderId="55" xfId="0" applyFont="1" applyFill="1" applyBorder="1" applyAlignment="1" applyProtection="1">
      <alignment horizontal="left" vertical="top"/>
      <protection/>
    </xf>
    <xf numFmtId="0" fontId="66" fillId="0" borderId="14" xfId="0" applyFont="1" applyFill="1" applyBorder="1" applyAlignment="1" applyProtection="1">
      <alignment horizontal="left"/>
      <protection/>
    </xf>
    <xf numFmtId="0" fontId="66" fillId="0" borderId="15" xfId="0" applyFont="1" applyFill="1" applyBorder="1" applyAlignment="1" applyProtection="1">
      <alignment horizontal="left"/>
      <protection/>
    </xf>
    <xf numFmtId="0" fontId="66" fillId="0" borderId="55" xfId="0" applyFont="1" applyFill="1" applyBorder="1" applyAlignment="1" applyProtection="1">
      <alignment horizontal="left"/>
      <protection/>
    </xf>
    <xf numFmtId="0" fontId="66" fillId="34" borderId="17" xfId="0" applyFont="1" applyFill="1" applyBorder="1" applyAlignment="1" applyProtection="1">
      <alignment horizontal="left" vertical="top"/>
      <protection/>
    </xf>
    <xf numFmtId="0" fontId="66" fillId="34" borderId="18" xfId="0" applyFont="1" applyFill="1" applyBorder="1" applyAlignment="1" applyProtection="1">
      <alignment horizontal="left" vertical="top"/>
      <protection/>
    </xf>
    <xf numFmtId="0" fontId="66" fillId="34" borderId="19" xfId="0" applyFont="1" applyFill="1" applyBorder="1" applyAlignment="1" applyProtection="1">
      <alignment horizontal="left" vertical="top"/>
      <protection/>
    </xf>
    <xf numFmtId="0" fontId="66" fillId="34" borderId="20" xfId="0" applyFont="1" applyFill="1" applyBorder="1" applyAlignment="1" applyProtection="1">
      <alignment horizontal="left" vertical="top"/>
      <protection/>
    </xf>
    <xf numFmtId="0" fontId="66" fillId="34" borderId="21" xfId="0" applyFont="1" applyFill="1" applyBorder="1" applyAlignment="1" applyProtection="1">
      <alignment horizontal="left" vertical="top"/>
      <protection/>
    </xf>
    <xf numFmtId="0" fontId="66" fillId="34" borderId="22" xfId="0" applyFont="1" applyFill="1" applyBorder="1" applyAlignment="1" applyProtection="1">
      <alignment horizontal="left" vertical="top"/>
      <protection/>
    </xf>
    <xf numFmtId="0" fontId="73" fillId="0" borderId="14" xfId="0" applyFont="1" applyBorder="1" applyAlignment="1">
      <alignment horizontal="left" vertical="center"/>
    </xf>
    <xf numFmtId="0" fontId="73" fillId="0" borderId="55" xfId="0" applyFont="1" applyBorder="1" applyAlignment="1">
      <alignment horizontal="left" vertical="center"/>
    </xf>
    <xf numFmtId="0" fontId="73" fillId="0" borderId="13" xfId="0" applyFont="1" applyBorder="1" applyAlignment="1">
      <alignment vertical="center"/>
    </xf>
    <xf numFmtId="0" fontId="0" fillId="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3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72" fillId="2" borderId="13" xfId="0" applyFont="1" applyFill="1" applyBorder="1" applyAlignment="1">
      <alignment horizontal="center"/>
    </xf>
    <xf numFmtId="0" fontId="64" fillId="2" borderId="14" xfId="0" applyFont="1" applyFill="1" applyBorder="1" applyAlignment="1">
      <alignment horizontal="center" vertical="center"/>
    </xf>
    <xf numFmtId="0" fontId="64" fillId="2" borderId="15" xfId="0" applyFont="1" applyFill="1" applyBorder="1" applyAlignment="1">
      <alignment horizontal="center" vertical="center"/>
    </xf>
    <xf numFmtId="0" fontId="64" fillId="2" borderId="55" xfId="0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left" vertical="center"/>
      <protection/>
    </xf>
    <xf numFmtId="0" fontId="66" fillId="0" borderId="17" xfId="0" applyFont="1" applyFill="1" applyBorder="1" applyAlignment="1" applyProtection="1">
      <alignment horizontal="left" vertical="top" wrapText="1"/>
      <protection locked="0"/>
    </xf>
    <xf numFmtId="0" fontId="66" fillId="0" borderId="18" xfId="0" applyFont="1" applyFill="1" applyBorder="1" applyAlignment="1" applyProtection="1">
      <alignment horizontal="left" vertical="top" wrapText="1"/>
      <protection locked="0"/>
    </xf>
    <xf numFmtId="0" fontId="66" fillId="0" borderId="19" xfId="0" applyFont="1" applyFill="1" applyBorder="1" applyAlignment="1" applyProtection="1">
      <alignment horizontal="left" vertical="top" wrapText="1"/>
      <protection locked="0"/>
    </xf>
    <xf numFmtId="0" fontId="66" fillId="0" borderId="16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6" fillId="0" borderId="24" xfId="0" applyFont="1" applyFill="1" applyBorder="1" applyAlignment="1" applyProtection="1">
      <alignment horizontal="left" vertical="top" wrapText="1"/>
      <protection locked="0"/>
    </xf>
    <xf numFmtId="0" fontId="66" fillId="0" borderId="20" xfId="0" applyFont="1" applyFill="1" applyBorder="1" applyAlignment="1" applyProtection="1">
      <alignment horizontal="left" vertical="top" wrapText="1"/>
      <protection locked="0"/>
    </xf>
    <xf numFmtId="0" fontId="66" fillId="0" borderId="21" xfId="0" applyFont="1" applyFill="1" applyBorder="1" applyAlignment="1" applyProtection="1">
      <alignment horizontal="left" vertical="top" wrapText="1"/>
      <protection locked="0"/>
    </xf>
    <xf numFmtId="0" fontId="66" fillId="0" borderId="22" xfId="0" applyFont="1" applyFill="1" applyBorder="1" applyAlignment="1" applyProtection="1">
      <alignment horizontal="left" vertical="top" wrapText="1"/>
      <protection locked="0"/>
    </xf>
    <xf numFmtId="0" fontId="67" fillId="33" borderId="14" xfId="0" applyFont="1" applyFill="1" applyBorder="1" applyAlignment="1" applyProtection="1">
      <alignment horizontal="center"/>
      <protection/>
    </xf>
    <xf numFmtId="0" fontId="67" fillId="33" borderId="15" xfId="0" applyFont="1" applyFill="1" applyBorder="1" applyAlignment="1" applyProtection="1">
      <alignment horizontal="center"/>
      <protection/>
    </xf>
    <xf numFmtId="0" fontId="67" fillId="33" borderId="55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 applyProtection="1">
      <alignment horizontal="left" vertical="top" wrapText="1"/>
      <protection locked="0"/>
    </xf>
    <xf numFmtId="0" fontId="66" fillId="0" borderId="14" xfId="0" applyFont="1" applyFill="1" applyBorder="1" applyAlignment="1" applyProtection="1">
      <alignment horizontal="center"/>
      <protection/>
    </xf>
    <xf numFmtId="0" fontId="66" fillId="0" borderId="15" xfId="0" applyFont="1" applyFill="1" applyBorder="1" applyAlignment="1" applyProtection="1">
      <alignment horizontal="center"/>
      <protection/>
    </xf>
    <xf numFmtId="0" fontId="66" fillId="0" borderId="55" xfId="0" applyFont="1" applyFill="1" applyBorder="1" applyAlignment="1" applyProtection="1">
      <alignment horizontal="center"/>
      <protection/>
    </xf>
    <xf numFmtId="0" fontId="67" fillId="33" borderId="13" xfId="0" applyFont="1" applyFill="1" applyBorder="1" applyAlignment="1" applyProtection="1">
      <alignment horizontal="center"/>
      <protection/>
    </xf>
    <xf numFmtId="0" fontId="66" fillId="34" borderId="13" xfId="0" applyFont="1" applyFill="1" applyBorder="1" applyAlignment="1" applyProtection="1">
      <alignment horizontal="center"/>
      <protection/>
    </xf>
    <xf numFmtId="0" fontId="76" fillId="0" borderId="0" xfId="0" applyFont="1" applyFill="1" applyAlignment="1" applyProtection="1">
      <alignment horizontal="center" vertical="center" wrapText="1"/>
      <protection/>
    </xf>
    <xf numFmtId="0" fontId="67" fillId="33" borderId="14" xfId="0" applyFont="1" applyFill="1" applyBorder="1" applyAlignment="1" applyProtection="1">
      <alignment horizontal="center" wrapText="1"/>
      <protection/>
    </xf>
    <xf numFmtId="0" fontId="67" fillId="33" borderId="15" xfId="0" applyFont="1" applyFill="1" applyBorder="1" applyAlignment="1" applyProtection="1">
      <alignment horizontal="center" wrapText="1"/>
      <protection/>
    </xf>
    <xf numFmtId="0" fontId="67" fillId="33" borderId="55" xfId="0" applyFont="1" applyFill="1" applyBorder="1" applyAlignment="1" applyProtection="1">
      <alignment horizontal="center" wrapText="1"/>
      <protection/>
    </xf>
    <xf numFmtId="0" fontId="66" fillId="0" borderId="14" xfId="0" applyFont="1" applyFill="1" applyBorder="1" applyAlignment="1" applyProtection="1">
      <alignment horizontal="center" wrapText="1"/>
      <protection/>
    </xf>
    <xf numFmtId="0" fontId="66" fillId="0" borderId="15" xfId="0" applyFont="1" applyFill="1" applyBorder="1" applyAlignment="1" applyProtection="1">
      <alignment horizontal="center" wrapText="1"/>
      <protection/>
    </xf>
    <xf numFmtId="0" fontId="66" fillId="0" borderId="55" xfId="0" applyFont="1" applyFill="1" applyBorder="1" applyAlignment="1" applyProtection="1">
      <alignment horizontal="center" wrapText="1"/>
      <protection/>
    </xf>
    <xf numFmtId="0" fontId="66" fillId="0" borderId="20" xfId="0" applyFont="1" applyFill="1" applyBorder="1" applyAlignment="1" applyProtection="1">
      <alignment horizontal="left"/>
      <protection locked="0"/>
    </xf>
    <xf numFmtId="0" fontId="66" fillId="0" borderId="21" xfId="0" applyFont="1" applyFill="1" applyBorder="1" applyAlignment="1" applyProtection="1">
      <alignment horizontal="left"/>
      <protection locked="0"/>
    </xf>
    <xf numFmtId="0" fontId="67" fillId="34" borderId="20" xfId="0" applyFont="1" applyFill="1" applyBorder="1" applyAlignment="1" applyProtection="1">
      <alignment horizontal="center"/>
      <protection/>
    </xf>
    <xf numFmtId="0" fontId="67" fillId="34" borderId="21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34" borderId="13" xfId="0" applyFont="1" applyFill="1" applyBorder="1" applyAlignment="1" applyProtection="1">
      <alignment horizontal="left"/>
      <protection/>
    </xf>
    <xf numFmtId="164" fontId="66" fillId="0" borderId="68" xfId="0" applyNumberFormat="1" applyFont="1" applyFill="1" applyBorder="1" applyAlignment="1" applyProtection="1">
      <alignment horizontal="center" vertical="top" wrapText="1"/>
      <protection locked="0"/>
    </xf>
    <xf numFmtId="164" fontId="6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7" fillId="0" borderId="14" xfId="0" applyFont="1" applyFill="1" applyBorder="1" applyAlignment="1" applyProtection="1">
      <alignment horizontal="left"/>
      <protection/>
    </xf>
    <xf numFmtId="0" fontId="67" fillId="0" borderId="15" xfId="0" applyFont="1" applyFill="1" applyBorder="1" applyAlignment="1" applyProtection="1">
      <alignment horizontal="left"/>
      <protection/>
    </xf>
    <xf numFmtId="0" fontId="67" fillId="0" borderId="0" xfId="0" applyFont="1" applyFill="1" applyAlignment="1" applyProtection="1">
      <alignment horizontal="center"/>
      <protection/>
    </xf>
    <xf numFmtId="0" fontId="67" fillId="34" borderId="14" xfId="0" applyFont="1" applyFill="1" applyBorder="1" applyAlignment="1" applyProtection="1">
      <alignment horizontal="center"/>
      <protection/>
    </xf>
    <xf numFmtId="0" fontId="67" fillId="34" borderId="15" xfId="0" applyFont="1" applyFill="1" applyBorder="1" applyAlignment="1" applyProtection="1">
      <alignment horizontal="center"/>
      <protection/>
    </xf>
    <xf numFmtId="0" fontId="67" fillId="34" borderId="55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68" fillId="0" borderId="14" xfId="0" applyFont="1" applyFill="1" applyBorder="1" applyAlignment="1" applyProtection="1">
      <alignment horizontal="left"/>
      <protection/>
    </xf>
    <xf numFmtId="0" fontId="68" fillId="0" borderId="15" xfId="0" applyFont="1" applyFill="1" applyBorder="1" applyAlignment="1" applyProtection="1">
      <alignment horizontal="left"/>
      <protection/>
    </xf>
    <xf numFmtId="0" fontId="67" fillId="0" borderId="13" xfId="0" applyFont="1" applyFill="1" applyBorder="1" applyAlignment="1" applyProtection="1">
      <alignment horizontal="left"/>
      <protection/>
    </xf>
    <xf numFmtId="0" fontId="67" fillId="0" borderId="17" xfId="0" applyFont="1" applyFill="1" applyBorder="1" applyAlignment="1" applyProtection="1">
      <alignment horizontal="left"/>
      <protection/>
    </xf>
    <xf numFmtId="0" fontId="67" fillId="0" borderId="18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8" fillId="0" borderId="55" xfId="0" applyFont="1" applyFill="1" applyBorder="1" applyAlignment="1" applyProtection="1">
      <alignment horizontal="left"/>
      <protection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64" fillId="33" borderId="34" xfId="0" applyFont="1" applyFill="1" applyBorder="1" applyAlignment="1">
      <alignment horizontal="left"/>
    </xf>
    <xf numFmtId="0" fontId="64" fillId="33" borderId="35" xfId="0" applyFont="1" applyFill="1" applyBorder="1" applyAlignment="1">
      <alignment horizontal="left"/>
    </xf>
    <xf numFmtId="0" fontId="64" fillId="33" borderId="36" xfId="0" applyFont="1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78" fillId="0" borderId="30" xfId="0" applyFont="1" applyFill="1" applyBorder="1" applyAlignment="1">
      <alignment horizontal="left"/>
    </xf>
    <xf numFmtId="0" fontId="0" fillId="0" borderId="2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0" fillId="33" borderId="34" xfId="0" applyFill="1" applyBorder="1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69" xfId="0" applyFont="1" applyFill="1" applyBorder="1" applyAlignment="1">
      <alignment horizontal="center" vertical="center" wrapText="1"/>
    </xf>
    <xf numFmtId="0" fontId="7" fillId="35" borderId="70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textRotation="90" wrapText="1"/>
    </xf>
    <xf numFmtId="0" fontId="8" fillId="35" borderId="28" xfId="0" applyFont="1" applyFill="1" applyBorder="1" applyAlignment="1">
      <alignment horizontal="center" vertical="center" textRotation="90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71" xfId="0" applyFont="1" applyFill="1" applyBorder="1" applyAlignment="1">
      <alignment horizontal="center" vertical="center" wrapText="1"/>
    </xf>
    <xf numFmtId="0" fontId="7" fillId="35" borderId="72" xfId="0" applyFont="1" applyFill="1" applyBorder="1" applyAlignment="1">
      <alignment horizontal="center" vertical="center" wrapText="1"/>
    </xf>
    <xf numFmtId="0" fontId="7" fillId="35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left" vertical="top"/>
      <protection/>
    </xf>
    <xf numFmtId="0" fontId="6" fillId="0" borderId="68" xfId="0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6" fillId="0" borderId="50" xfId="0" applyFont="1" applyFill="1" applyBorder="1" applyAlignment="1" applyProtection="1">
      <alignment horizontal="center" vertical="top"/>
      <protection/>
    </xf>
    <xf numFmtId="0" fontId="6" fillId="0" borderId="75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2" borderId="64" xfId="0" applyFont="1" applyFill="1" applyBorder="1" applyAlignment="1" applyProtection="1">
      <alignment horizontal="left" vertical="center"/>
      <protection/>
    </xf>
    <xf numFmtId="0" fontId="6" fillId="2" borderId="65" xfId="0" applyFont="1" applyFill="1" applyBorder="1" applyAlignment="1" applyProtection="1">
      <alignment horizontal="left" vertical="center"/>
      <protection/>
    </xf>
    <xf numFmtId="0" fontId="6" fillId="2" borderId="66" xfId="0" applyFont="1" applyFill="1" applyBorder="1" applyAlignment="1" applyProtection="1">
      <alignment horizontal="left" vertical="center"/>
      <protection/>
    </xf>
    <xf numFmtId="0" fontId="6" fillId="0" borderId="38" xfId="0" applyFont="1" applyFill="1" applyBorder="1" applyAlignment="1" applyProtection="1">
      <alignment horizontal="center" vertical="top"/>
      <protection/>
    </xf>
    <xf numFmtId="0" fontId="6" fillId="0" borderId="38" xfId="0" applyFont="1" applyFill="1" applyBorder="1" applyAlignment="1" applyProtection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1</xdr:row>
      <xdr:rowOff>123825</xdr:rowOff>
    </xdr:from>
    <xdr:to>
      <xdr:col>15</xdr:col>
      <xdr:colOff>619125</xdr:colOff>
      <xdr:row>2</xdr:row>
      <xdr:rowOff>1066800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714500" y="323850"/>
          <a:ext cx="68580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Campagne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 projets d'éducation artistique et d'action culturelle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scolaire 2020-2021
</a:t>
          </a:r>
          <a:r>
            <a:rPr lang="en-US" cap="none" sz="3200" b="0" i="0" u="none" baseline="0">
              <a:solidFill>
                <a:srgbClr val="000000"/>
              </a:solidFill>
              <a:latin typeface="Albertus Medium"/>
              <a:ea typeface="Albertus Medium"/>
              <a:cs typeface="Albertus Medium"/>
            </a:rPr>
            <a:t>"</a:t>
          </a:r>
          <a:r>
            <a:rPr lang="en-US" cap="none" sz="2800" b="0" i="0" u="none" baseline="0">
              <a:solidFill>
                <a:srgbClr val="000000"/>
              </a:solidFill>
              <a:latin typeface="Albertus Medium"/>
              <a:ea typeface="Albertus Medium"/>
              <a:cs typeface="Albertus Medium"/>
            </a:rPr>
            <a:t>Projet d'action artistique et culturelle"</a:t>
          </a:r>
        </a:p>
      </xdr:txBody>
    </xdr:sp>
    <xdr:clientData/>
  </xdr:twoCellAnchor>
  <xdr:twoCellAnchor editAs="oneCell">
    <xdr:from>
      <xdr:col>6</xdr:col>
      <xdr:colOff>238125</xdr:colOff>
      <xdr:row>1</xdr:row>
      <xdr:rowOff>104775</xdr:rowOff>
    </xdr:from>
    <xdr:to>
      <xdr:col>8</xdr:col>
      <xdr:colOff>400050</xdr:colOff>
      <xdr:row>2</xdr:row>
      <xdr:rowOff>1095375</xdr:rowOff>
    </xdr:to>
    <xdr:pic>
      <xdr:nvPicPr>
        <xdr:cNvPr id="2" name="Image 5" descr="logo version complète nov 18 v1 ss Marian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4800"/>
          <a:ext cx="1123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1</xdr:row>
      <xdr:rowOff>219075</xdr:rowOff>
    </xdr:from>
    <xdr:to>
      <xdr:col>18</xdr:col>
      <xdr:colOff>133350</xdr:colOff>
      <xdr:row>2</xdr:row>
      <xdr:rowOff>1095375</xdr:rowOff>
    </xdr:to>
    <xdr:pic>
      <xdr:nvPicPr>
        <xdr:cNvPr id="3" name="Image 46" descr="C:\Users\ccruz\Desktop\DAAC\DAAC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419100"/>
          <a:ext cx="1447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e.ienadjoint@ac-guadeloupe.fr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chicot@ac-guadeloupe.fr" TargetMode="External" /><Relationship Id="rId2" Type="http://schemas.openxmlformats.org/officeDocument/2006/relationships/hyperlink" Target="mailto:isabelle.magnat@ac-guadeloupe.fr" TargetMode="External" /><Relationship Id="rId3" Type="http://schemas.openxmlformats.org/officeDocument/2006/relationships/hyperlink" Target="mailto:didier-pascal.natelhoff@ac-guadeloupe.fr" TargetMode="External" /><Relationship Id="rId4" Type="http://schemas.openxmlformats.org/officeDocument/2006/relationships/hyperlink" Target="mailto:eric.allain@ac-guadeloupe.fr" TargetMode="External" /><Relationship Id="rId5" Type="http://schemas.openxmlformats.org/officeDocument/2006/relationships/hyperlink" Target="mailto:anne-laure.ganry@ac-guadeloupe.fr" TargetMode="External" /><Relationship Id="rId6" Type="http://schemas.openxmlformats.org/officeDocument/2006/relationships/hyperlink" Target="mailto:sylvie.cerival@ac-guadeloupe.fr" TargetMode="External" /><Relationship Id="rId7" Type="http://schemas.openxmlformats.org/officeDocument/2006/relationships/hyperlink" Target="mailto:brigitte.lambey@ac-guadeloupe.fr" TargetMode="External" /><Relationship Id="rId8" Type="http://schemas.openxmlformats.org/officeDocument/2006/relationships/hyperlink" Target="mailto:jocelyn.pies@ac-guadeloupe.fr" TargetMode="External" /><Relationship Id="rId9" Type="http://schemas.openxmlformats.org/officeDocument/2006/relationships/hyperlink" Target="mailto:sidonie.bourguignon@ac-guadeloupe.fr" TargetMode="External" /><Relationship Id="rId10" Type="http://schemas.openxmlformats.org/officeDocument/2006/relationships/hyperlink" Target="mailto:Aurelien.Louzon-Gamba@ac-guadeloupe.fr" TargetMode="External" /><Relationship Id="rId11" Type="http://schemas.openxmlformats.org/officeDocument/2006/relationships/hyperlink" Target="mailto:sonia-domi.deriau-reine@ac-guadeloupe.fr" TargetMode="External" /><Relationship Id="rId12" Type="http://schemas.openxmlformats.org/officeDocument/2006/relationships/hyperlink" Target="mailto:Clarisse.Walpo@ac-guadeloupe.fr" TargetMode="External" /><Relationship Id="rId13" Type="http://schemas.openxmlformats.org/officeDocument/2006/relationships/hyperlink" Target="mailto:francelise.grand@ac-guadeloupe.fr" TargetMode="External" /><Relationship Id="rId14" Type="http://schemas.openxmlformats.org/officeDocument/2006/relationships/hyperlink" Target="mailto:raymonde.torin@ac-guadeloupe.fr" TargetMode="External" /><Relationship Id="rId1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U40"/>
  <sheetViews>
    <sheetView showGridLines="0" tabSelected="1" view="pageBreakPreview" zoomScaleSheetLayoutView="100" zoomScalePageLayoutView="0" workbookViewId="0" topLeftCell="A19">
      <selection activeCell="I15" sqref="I15"/>
    </sheetView>
  </sheetViews>
  <sheetFormatPr defaultColWidth="11.421875" defaultRowHeight="18" customHeight="1"/>
  <cols>
    <col min="1" max="1" width="3.140625" style="60" customWidth="1"/>
    <col min="2" max="6" width="6.57421875" style="61" hidden="1" customWidth="1"/>
    <col min="7" max="7" width="4.7109375" style="60" customWidth="1"/>
    <col min="8" max="8" width="9.7109375" style="60" customWidth="1"/>
    <col min="9" max="9" width="18.140625" style="60" customWidth="1"/>
    <col min="10" max="10" width="11.7109375" style="60" customWidth="1"/>
    <col min="11" max="11" width="17.28125" style="60" customWidth="1"/>
    <col min="12" max="12" width="33.8515625" style="60" customWidth="1"/>
    <col min="13" max="13" width="7.57421875" style="60" customWidth="1"/>
    <col min="14" max="14" width="7.28125" style="60" customWidth="1"/>
    <col min="15" max="15" width="5.8515625" style="60" customWidth="1"/>
    <col min="16" max="16" width="11.57421875" style="60" customWidth="1"/>
    <col min="17" max="17" width="5.7109375" style="60" customWidth="1"/>
    <col min="18" max="18" width="11.57421875" style="60" customWidth="1"/>
    <col min="19" max="19" width="5.7109375" style="60" customWidth="1"/>
    <col min="20" max="20" width="1.8515625" style="60" customWidth="1"/>
    <col min="21" max="21" width="10.7109375" style="60" customWidth="1"/>
    <col min="22" max="16384" width="11.421875" style="60" customWidth="1"/>
  </cols>
  <sheetData>
    <row r="1" spans="7:19" ht="15.75" customHeight="1" thickBot="1">
      <c r="G1" s="200" t="s">
        <v>478</v>
      </c>
      <c r="H1" s="201"/>
      <c r="I1" s="142"/>
      <c r="J1" s="202" t="s">
        <v>477</v>
      </c>
      <c r="K1" s="203"/>
      <c r="L1" s="203"/>
      <c r="M1" s="203"/>
      <c r="N1" s="203"/>
      <c r="O1" s="203"/>
      <c r="P1" s="203"/>
      <c r="Q1" s="203"/>
      <c r="R1" s="203"/>
      <c r="S1" s="204"/>
    </row>
    <row r="2" spans="7:19" ht="18" customHeight="1"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1" ht="96" customHeight="1">
      <c r="A3" s="58"/>
      <c r="B3" s="59"/>
      <c r="C3" s="59"/>
      <c r="D3" s="59"/>
      <c r="E3" s="59"/>
      <c r="F3" s="59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7:19" ht="15.75" customHeight="1">
      <c r="G4" s="207" t="s">
        <v>438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</row>
    <row r="5" spans="7:19" ht="15.75" customHeight="1" thickBot="1"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7:19" ht="19.5" customHeight="1">
      <c r="G6" s="151" t="s">
        <v>496</v>
      </c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7:19" ht="19.5" customHeight="1"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7:19" ht="19.5" customHeight="1"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9"/>
    </row>
    <row r="9" spans="7:19" ht="19.5" customHeight="1">
      <c r="G9" s="160" t="s">
        <v>497</v>
      </c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2"/>
    </row>
    <row r="10" spans="7:19" ht="19.5" customHeight="1" thickBot="1">
      <c r="G10" s="163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</row>
    <row r="11" spans="7:19" ht="19.5" customHeight="1" thickBot="1">
      <c r="G11" s="63"/>
      <c r="H11" s="63"/>
      <c r="I11" s="63"/>
      <c r="J11" s="63"/>
      <c r="K11" s="63"/>
      <c r="N11" s="64"/>
      <c r="R11" s="64"/>
      <c r="S11" s="64"/>
    </row>
    <row r="12" spans="7:19" ht="19.5" customHeight="1">
      <c r="G12" s="130" t="s">
        <v>439</v>
      </c>
      <c r="H12" s="131"/>
      <c r="I12" s="131"/>
      <c r="J12" s="131"/>
      <c r="K12" s="195"/>
      <c r="L12" s="196"/>
      <c r="M12" s="132" t="s">
        <v>441</v>
      </c>
      <c r="N12" s="133"/>
      <c r="O12" s="133"/>
      <c r="P12" s="133"/>
      <c r="Q12" s="197"/>
      <c r="R12" s="198"/>
      <c r="S12" s="199"/>
    </row>
    <row r="13" spans="7:19" ht="19.5" customHeight="1">
      <c r="G13" s="352" t="s">
        <v>440</v>
      </c>
      <c r="H13" s="353"/>
      <c r="I13" s="353"/>
      <c r="J13" s="353"/>
      <c r="K13" s="354"/>
      <c r="L13" s="355"/>
      <c r="M13" s="356" t="s">
        <v>442</v>
      </c>
      <c r="N13" s="357"/>
      <c r="O13" s="358"/>
      <c r="P13" s="359"/>
      <c r="Q13" s="360"/>
      <c r="R13" s="313"/>
      <c r="S13" s="361"/>
    </row>
    <row r="14" spans="7:19" ht="19.5" customHeight="1" thickBot="1">
      <c r="G14" s="169" t="s">
        <v>503</v>
      </c>
      <c r="H14" s="170"/>
      <c r="I14" s="170"/>
      <c r="J14" s="170"/>
      <c r="K14" s="170"/>
      <c r="L14" s="365"/>
      <c r="M14" s="366" t="s">
        <v>502</v>
      </c>
      <c r="N14" s="366"/>
      <c r="O14" s="366"/>
      <c r="P14" s="366"/>
      <c r="Q14" s="175"/>
      <c r="R14" s="176"/>
      <c r="S14" s="177"/>
    </row>
    <row r="15" spans="7:19" ht="19.5" customHeight="1" thickBot="1">
      <c r="G15" s="63"/>
      <c r="H15" s="63"/>
      <c r="I15" s="63"/>
      <c r="J15" s="63"/>
      <c r="K15" s="63"/>
      <c r="N15" s="64"/>
      <c r="R15" s="64"/>
      <c r="S15" s="64"/>
    </row>
    <row r="16" spans="7:19" ht="19.5" customHeight="1" thickBot="1">
      <c r="G16" s="362" t="s">
        <v>506</v>
      </c>
      <c r="H16" s="363"/>
      <c r="I16" s="363"/>
      <c r="J16" s="364"/>
      <c r="K16" s="215" t="s">
        <v>505</v>
      </c>
      <c r="L16" s="216"/>
      <c r="M16" s="146"/>
      <c r="N16" s="351" t="s">
        <v>504</v>
      </c>
      <c r="O16" s="215"/>
      <c r="P16" s="215"/>
      <c r="Q16" s="215"/>
      <c r="R16" s="216"/>
      <c r="S16" s="147"/>
    </row>
    <row r="17" spans="7:19" ht="19.5" customHeight="1" thickBot="1">
      <c r="G17" s="128"/>
      <c r="H17" s="129"/>
      <c r="I17" s="63"/>
      <c r="J17" s="63"/>
      <c r="K17" s="63"/>
      <c r="N17" s="64"/>
      <c r="R17" s="64"/>
      <c r="S17" s="64"/>
    </row>
    <row r="18" spans="7:19" ht="19.5" customHeight="1">
      <c r="G18" s="178" t="s">
        <v>484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</row>
    <row r="19" spans="7:19" ht="19.5" customHeight="1">
      <c r="G19" s="181" t="s">
        <v>490</v>
      </c>
      <c r="H19" s="182"/>
      <c r="I19" s="182"/>
      <c r="J19" s="182"/>
      <c r="K19" s="183"/>
      <c r="L19" s="187" t="s">
        <v>443</v>
      </c>
      <c r="M19" s="188"/>
      <c r="N19" s="187" t="s">
        <v>444</v>
      </c>
      <c r="O19" s="189"/>
      <c r="P19" s="189"/>
      <c r="Q19" s="189"/>
      <c r="R19" s="189"/>
      <c r="S19" s="190"/>
    </row>
    <row r="20" spans="7:19" ht="19.5" customHeight="1" thickBot="1">
      <c r="G20" s="184"/>
      <c r="H20" s="185"/>
      <c r="I20" s="185"/>
      <c r="J20" s="185"/>
      <c r="K20" s="186"/>
      <c r="L20" s="175"/>
      <c r="M20" s="194"/>
      <c r="N20" s="175"/>
      <c r="O20" s="176"/>
      <c r="P20" s="176"/>
      <c r="Q20" s="176"/>
      <c r="R20" s="176"/>
      <c r="S20" s="177"/>
    </row>
    <row r="21" spans="7:19" ht="19.5" customHeight="1" thickBot="1">
      <c r="G21" s="143"/>
      <c r="H21" s="143"/>
      <c r="I21" s="143"/>
      <c r="J21" s="143"/>
      <c r="K21" s="143"/>
      <c r="L21" s="64"/>
      <c r="M21" s="64"/>
      <c r="N21" s="64"/>
      <c r="O21" s="64"/>
      <c r="P21" s="64"/>
      <c r="Q21" s="64"/>
      <c r="R21" s="64"/>
      <c r="S21" s="64"/>
    </row>
    <row r="22" spans="7:19" ht="19.5" customHeight="1">
      <c r="G22" s="178" t="s">
        <v>485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0"/>
    </row>
    <row r="23" spans="7:19" ht="19.5" customHeight="1">
      <c r="G23" s="172" t="s">
        <v>16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4"/>
      <c r="S23" s="144"/>
    </row>
    <row r="24" spans="7:19" ht="19.5" customHeight="1">
      <c r="G24" s="172" t="s">
        <v>483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4"/>
      <c r="S24" s="144"/>
    </row>
    <row r="25" spans="7:19" ht="19.5" customHeight="1">
      <c r="G25" s="172" t="s">
        <v>479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4"/>
      <c r="S25" s="144"/>
    </row>
    <row r="26" spans="7:19" ht="19.5" customHeight="1">
      <c r="G26" s="172" t="s">
        <v>480</v>
      </c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4"/>
      <c r="S26" s="144"/>
    </row>
    <row r="27" spans="7:19" ht="19.5" customHeight="1">
      <c r="G27" s="172" t="s">
        <v>500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4"/>
      <c r="S27" s="144"/>
    </row>
    <row r="28" spans="7:19" ht="19.5" customHeight="1">
      <c r="G28" s="172" t="s">
        <v>481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4"/>
      <c r="S28" s="144"/>
    </row>
    <row r="29" spans="7:19" ht="19.5" customHeight="1">
      <c r="G29" s="172" t="s">
        <v>498</v>
      </c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4"/>
      <c r="S29" s="144"/>
    </row>
    <row r="30" spans="7:19" ht="19.5" customHeight="1">
      <c r="G30" s="172" t="s">
        <v>15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4"/>
      <c r="S30" s="144"/>
    </row>
    <row r="31" spans="7:19" ht="19.5" customHeight="1">
      <c r="G31" s="172" t="s">
        <v>501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/>
      <c r="S31" s="144"/>
    </row>
    <row r="32" spans="7:19" ht="19.5" customHeight="1" thickBot="1">
      <c r="G32" s="212" t="s">
        <v>482</v>
      </c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4"/>
      <c r="S32" s="145"/>
    </row>
    <row r="33" spans="7:19" ht="19.5" customHeight="1" thickBot="1">
      <c r="G33" s="143"/>
      <c r="H33" s="143"/>
      <c r="I33" s="143"/>
      <c r="J33" s="143"/>
      <c r="K33" s="143"/>
      <c r="L33" s="64"/>
      <c r="M33" s="64"/>
      <c r="N33" s="64"/>
      <c r="O33" s="64"/>
      <c r="P33" s="64"/>
      <c r="Q33" s="64"/>
      <c r="R33" s="64"/>
      <c r="S33" s="64"/>
    </row>
    <row r="34" spans="7:19" ht="19.5" customHeight="1">
      <c r="G34" s="178" t="s">
        <v>495</v>
      </c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80"/>
    </row>
    <row r="35" spans="7:19" ht="19.5" customHeight="1">
      <c r="G35" s="205" t="s">
        <v>491</v>
      </c>
      <c r="H35" s="206"/>
      <c r="I35" s="192"/>
      <c r="J35" s="210" t="s">
        <v>53</v>
      </c>
      <c r="K35" s="211"/>
      <c r="L35" s="126" t="s">
        <v>493</v>
      </c>
      <c r="M35" s="166" t="s">
        <v>492</v>
      </c>
      <c r="N35" s="167"/>
      <c r="O35" s="171"/>
      <c r="P35" s="166" t="s">
        <v>494</v>
      </c>
      <c r="Q35" s="167"/>
      <c r="R35" s="167"/>
      <c r="S35" s="168"/>
    </row>
    <row r="36" spans="7:19" ht="19.5" customHeight="1">
      <c r="G36" s="205"/>
      <c r="H36" s="206"/>
      <c r="I36" s="192"/>
      <c r="J36" s="191"/>
      <c r="K36" s="192"/>
      <c r="L36" s="126"/>
      <c r="M36" s="166"/>
      <c r="N36" s="167"/>
      <c r="O36" s="171"/>
      <c r="P36" s="166"/>
      <c r="Q36" s="167"/>
      <c r="R36" s="167"/>
      <c r="S36" s="168"/>
    </row>
    <row r="37" spans="7:19" ht="19.5" customHeight="1">
      <c r="G37" s="205"/>
      <c r="H37" s="206"/>
      <c r="I37" s="192"/>
      <c r="J37" s="191"/>
      <c r="K37" s="192"/>
      <c r="L37" s="126"/>
      <c r="M37" s="166"/>
      <c r="N37" s="167"/>
      <c r="O37" s="171"/>
      <c r="P37" s="166"/>
      <c r="Q37" s="167"/>
      <c r="R37" s="167"/>
      <c r="S37" s="168"/>
    </row>
    <row r="38" spans="7:19" ht="19.5" customHeight="1">
      <c r="G38" s="205"/>
      <c r="H38" s="206"/>
      <c r="I38" s="192"/>
      <c r="J38" s="191"/>
      <c r="K38" s="192"/>
      <c r="L38" s="126"/>
      <c r="M38" s="166"/>
      <c r="N38" s="167"/>
      <c r="O38" s="171"/>
      <c r="P38" s="166"/>
      <c r="Q38" s="167"/>
      <c r="R38" s="167"/>
      <c r="S38" s="168"/>
    </row>
    <row r="39" spans="7:19" ht="19.5" customHeight="1">
      <c r="G39" s="205"/>
      <c r="H39" s="206"/>
      <c r="I39" s="192"/>
      <c r="J39" s="191"/>
      <c r="K39" s="192"/>
      <c r="L39" s="126"/>
      <c r="M39" s="166"/>
      <c r="N39" s="167"/>
      <c r="O39" s="171"/>
      <c r="P39" s="166"/>
      <c r="Q39" s="167"/>
      <c r="R39" s="167"/>
      <c r="S39" s="168"/>
    </row>
    <row r="40" spans="7:19" ht="19.5" customHeight="1" thickBot="1">
      <c r="G40" s="148"/>
      <c r="H40" s="149"/>
      <c r="I40" s="150"/>
      <c r="J40" s="193"/>
      <c r="K40" s="186"/>
      <c r="L40" s="127"/>
      <c r="M40" s="175"/>
      <c r="N40" s="176"/>
      <c r="O40" s="194"/>
      <c r="P40" s="175"/>
      <c r="Q40" s="176"/>
      <c r="R40" s="176"/>
      <c r="S40" s="177"/>
    </row>
  </sheetData>
  <sheetProtection selectLockedCells="1"/>
  <mergeCells count="60">
    <mergeCell ref="M14:P14"/>
    <mergeCell ref="G14:K14"/>
    <mergeCell ref="Q14:S14"/>
    <mergeCell ref="G16:J16"/>
    <mergeCell ref="K16:L16"/>
    <mergeCell ref="N16:R16"/>
    <mergeCell ref="G23:R23"/>
    <mergeCell ref="G24:R24"/>
    <mergeCell ref="G26:R26"/>
    <mergeCell ref="G25:R25"/>
    <mergeCell ref="G28:R28"/>
    <mergeCell ref="G34:S34"/>
    <mergeCell ref="G35:I35"/>
    <mergeCell ref="J35:K35"/>
    <mergeCell ref="G29:R29"/>
    <mergeCell ref="M35:O35"/>
    <mergeCell ref="P35:S35"/>
    <mergeCell ref="G30:R30"/>
    <mergeCell ref="G31:R31"/>
    <mergeCell ref="G32:R32"/>
    <mergeCell ref="G1:H1"/>
    <mergeCell ref="J1:S1"/>
    <mergeCell ref="G22:S22"/>
    <mergeCell ref="G38:I38"/>
    <mergeCell ref="G39:I39"/>
    <mergeCell ref="G4:S4"/>
    <mergeCell ref="J38:K38"/>
    <mergeCell ref="G36:I36"/>
    <mergeCell ref="G37:I37"/>
    <mergeCell ref="J36:K36"/>
    <mergeCell ref="M38:O38"/>
    <mergeCell ref="M39:O39"/>
    <mergeCell ref="M40:O40"/>
    <mergeCell ref="N20:S20"/>
    <mergeCell ref="L20:M20"/>
    <mergeCell ref="K12:L12"/>
    <mergeCell ref="K13:L13"/>
    <mergeCell ref="Q12:S12"/>
    <mergeCell ref="Q13:S13"/>
    <mergeCell ref="J37:K37"/>
    <mergeCell ref="P38:S38"/>
    <mergeCell ref="P39:S39"/>
    <mergeCell ref="P40:S40"/>
    <mergeCell ref="G18:S18"/>
    <mergeCell ref="G19:K19"/>
    <mergeCell ref="G20:K20"/>
    <mergeCell ref="L19:M19"/>
    <mergeCell ref="N19:S19"/>
    <mergeCell ref="J39:K39"/>
    <mergeCell ref="J40:K40"/>
    <mergeCell ref="G6:S6"/>
    <mergeCell ref="G7:S8"/>
    <mergeCell ref="G9:S9"/>
    <mergeCell ref="G10:S10"/>
    <mergeCell ref="P36:S36"/>
    <mergeCell ref="P37:S37"/>
    <mergeCell ref="G13:J13"/>
    <mergeCell ref="M36:O36"/>
    <mergeCell ref="M37:O37"/>
    <mergeCell ref="G27:R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R37"/>
  <sheetViews>
    <sheetView showGridLines="0" showRowColHeaders="0" zoomScaleSheetLayoutView="80" zoomScalePageLayoutView="0" workbookViewId="0" topLeftCell="F1">
      <selection activeCell="F2" sqref="F2"/>
    </sheetView>
  </sheetViews>
  <sheetFormatPr defaultColWidth="11.421875" defaultRowHeight="15"/>
  <cols>
    <col min="1" max="1" width="1.1484375" style="30" customWidth="1"/>
    <col min="2" max="5" width="6.00390625" style="65" hidden="1" customWidth="1"/>
    <col min="6" max="17" width="16.7109375" style="30" customWidth="1"/>
    <col min="18" max="18" width="1.28515625" style="30" customWidth="1"/>
    <col min="19" max="16384" width="11.421875" style="30" customWidth="1"/>
  </cols>
  <sheetData>
    <row r="1" spans="2:17" s="60" customFormat="1" ht="19.5" customHeight="1" thickBot="1">
      <c r="B1" s="61"/>
      <c r="C1" s="61"/>
      <c r="D1" s="61"/>
      <c r="E1" s="61"/>
      <c r="F1" s="202" t="s">
        <v>489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/>
    </row>
    <row r="2" ht="19.5" customHeight="1"/>
    <row r="3" spans="6:18" ht="15">
      <c r="F3" s="233" t="s">
        <v>459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  <c r="R3" s="66"/>
    </row>
    <row r="4" spans="6:18" ht="15"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/>
      <c r="R4" s="66"/>
    </row>
    <row r="5" ht="6.75" customHeight="1"/>
    <row r="6" spans="6:18" ht="15">
      <c r="F6" s="217" t="s">
        <v>239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  <c r="R6" s="66"/>
    </row>
    <row r="7" spans="6:18" ht="99.75" customHeight="1">
      <c r="F7" s="220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2"/>
      <c r="R7" s="67"/>
    </row>
    <row r="8" ht="8.25" customHeight="1"/>
    <row r="9" spans="6:17" ht="15">
      <c r="F9" s="217" t="s">
        <v>240</v>
      </c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9"/>
    </row>
    <row r="10" spans="6:18" ht="79.5" customHeight="1">
      <c r="F10" s="220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2"/>
      <c r="R10" s="67"/>
    </row>
    <row r="11" ht="7.5" customHeight="1"/>
    <row r="12" spans="6:17" ht="16.5" customHeight="1">
      <c r="F12" s="217" t="s">
        <v>249</v>
      </c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</row>
    <row r="13" spans="6:18" ht="79.5" customHeight="1">
      <c r="F13" s="220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2"/>
      <c r="R13" s="67"/>
    </row>
    <row r="14" ht="5.25" customHeight="1"/>
    <row r="15" spans="6:17" ht="15">
      <c r="F15" s="217" t="s">
        <v>460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9"/>
    </row>
    <row r="16" spans="6:18" ht="79.5" customHeight="1"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2"/>
      <c r="R16" s="67"/>
    </row>
    <row r="17" ht="6.75" customHeight="1"/>
    <row r="18" spans="6:17" ht="15">
      <c r="F18" s="230" t="s">
        <v>241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2"/>
    </row>
    <row r="19" spans="6:18" ht="79.5" customHeight="1">
      <c r="F19" s="227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9"/>
      <c r="R19" s="67"/>
    </row>
    <row r="20" ht="6.75" customHeight="1"/>
    <row r="21" spans="6:18" ht="15">
      <c r="F21" s="245" t="s">
        <v>463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7"/>
      <c r="R21" s="66"/>
    </row>
    <row r="22" spans="6:18" ht="15">
      <c r="F22" s="248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R22" s="67"/>
    </row>
    <row r="23" ht="6.75" customHeight="1"/>
    <row r="24" spans="6:18" ht="15">
      <c r="F24" s="217" t="s">
        <v>242</v>
      </c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9"/>
      <c r="R24" s="66"/>
    </row>
    <row r="25" spans="2:18" s="67" customFormat="1" ht="47.25" customHeight="1">
      <c r="B25" s="68"/>
      <c r="C25" s="68"/>
      <c r="D25" s="68"/>
      <c r="E25" s="68"/>
      <c r="F25" s="223" t="s">
        <v>243</v>
      </c>
      <c r="G25" s="223"/>
      <c r="H25" s="223"/>
      <c r="I25" s="141" t="s">
        <v>244</v>
      </c>
      <c r="J25" s="223" t="s">
        <v>245</v>
      </c>
      <c r="K25" s="223"/>
      <c r="L25" s="223"/>
      <c r="M25" s="223" t="s">
        <v>246</v>
      </c>
      <c r="N25" s="223"/>
      <c r="O25" s="223"/>
      <c r="P25" s="223"/>
      <c r="Q25" s="223"/>
      <c r="R25" s="69"/>
    </row>
    <row r="26" spans="6:18" ht="79.5" customHeight="1">
      <c r="F26" s="220"/>
      <c r="G26" s="221"/>
      <c r="H26" s="222"/>
      <c r="I26" s="81"/>
      <c r="J26" s="220"/>
      <c r="K26" s="221"/>
      <c r="L26" s="222"/>
      <c r="M26" s="220"/>
      <c r="N26" s="221"/>
      <c r="O26" s="221"/>
      <c r="P26" s="221"/>
      <c r="Q26" s="222"/>
      <c r="R26" s="67"/>
    </row>
    <row r="27" ht="6.75" customHeight="1"/>
    <row r="28" spans="6:18" ht="15">
      <c r="F28" s="217" t="s">
        <v>461</v>
      </c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9"/>
      <c r="R28" s="67"/>
    </row>
    <row r="29" spans="6:18" ht="79.5" customHeight="1">
      <c r="F29" s="220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2"/>
      <c r="R29" s="67"/>
    </row>
    <row r="30" ht="5.25" customHeight="1"/>
    <row r="31" ht="6.75" customHeight="1"/>
    <row r="32" spans="6:18" ht="15">
      <c r="F32" s="224" t="s">
        <v>247</v>
      </c>
      <c r="G32" s="225"/>
      <c r="H32" s="225"/>
      <c r="I32" s="226"/>
      <c r="J32" s="224" t="s">
        <v>248</v>
      </c>
      <c r="K32" s="225"/>
      <c r="L32" s="225"/>
      <c r="M32" s="225"/>
      <c r="N32" s="225"/>
      <c r="O32" s="225"/>
      <c r="P32" s="225"/>
      <c r="Q32" s="226"/>
      <c r="R32" s="66"/>
    </row>
    <row r="33" spans="6:18" ht="79.5" customHeight="1">
      <c r="F33" s="220"/>
      <c r="G33" s="221"/>
      <c r="H33" s="221"/>
      <c r="I33" s="222"/>
      <c r="J33" s="220"/>
      <c r="K33" s="221"/>
      <c r="L33" s="221"/>
      <c r="M33" s="221"/>
      <c r="N33" s="221"/>
      <c r="O33" s="221"/>
      <c r="P33" s="221"/>
      <c r="Q33" s="222"/>
      <c r="R33" s="67"/>
    </row>
    <row r="34" ht="6" customHeight="1"/>
    <row r="35" spans="6:17" ht="15" customHeight="1">
      <c r="F35" s="242" t="s">
        <v>462</v>
      </c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</row>
    <row r="36" spans="6:17" ht="60" customHeight="1">
      <c r="F36" s="239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</row>
    <row r="37" ht="15">
      <c r="Q37" s="74"/>
    </row>
  </sheetData>
  <sheetProtection selectLockedCells="1"/>
  <mergeCells count="28">
    <mergeCell ref="F1:Q1"/>
    <mergeCell ref="F3:Q4"/>
    <mergeCell ref="F36:Q36"/>
    <mergeCell ref="F35:Q35"/>
    <mergeCell ref="F21:Q22"/>
    <mergeCell ref="F33:I33"/>
    <mergeCell ref="J33:Q33"/>
    <mergeCell ref="F32:I32"/>
    <mergeCell ref="J26:L26"/>
    <mergeCell ref="M26:Q26"/>
    <mergeCell ref="J32:Q32"/>
    <mergeCell ref="F24:Q24"/>
    <mergeCell ref="M25:Q25"/>
    <mergeCell ref="F15:Q15"/>
    <mergeCell ref="F19:Q19"/>
    <mergeCell ref="F9:Q9"/>
    <mergeCell ref="F29:Q29"/>
    <mergeCell ref="F18:Q18"/>
    <mergeCell ref="F6:Q6"/>
    <mergeCell ref="F7:Q7"/>
    <mergeCell ref="F28:Q28"/>
    <mergeCell ref="J25:L25"/>
    <mergeCell ref="F13:Q13"/>
    <mergeCell ref="F10:Q10"/>
    <mergeCell ref="F25:H25"/>
    <mergeCell ref="F26:H26"/>
    <mergeCell ref="F12:Q12"/>
    <mergeCell ref="F16:Q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H8" sqref="H8"/>
    </sheetView>
  </sheetViews>
  <sheetFormatPr defaultColWidth="11.421875" defaultRowHeight="15"/>
  <cols>
    <col min="1" max="1" width="40.140625" style="0" bestFit="1" customWidth="1"/>
    <col min="2" max="2" width="20.7109375" style="0" customWidth="1"/>
    <col min="3" max="3" width="7.8515625" style="0" customWidth="1"/>
    <col min="5" max="6" width="5.7109375" style="0" customWidth="1"/>
    <col min="8" max="8" width="16.7109375" style="0" bestFit="1" customWidth="1"/>
    <col min="9" max="9" width="10.7109375" style="0" customWidth="1"/>
    <col min="10" max="10" width="11.140625" style="0" customWidth="1"/>
    <col min="11" max="11" width="13.00390625" style="0" bestFit="1" customWidth="1"/>
  </cols>
  <sheetData>
    <row r="1" spans="1:11" ht="15" thickBot="1">
      <c r="A1" s="202" t="s">
        <v>487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3" spans="1:11" ht="14.25">
      <c r="A3" s="258" t="s">
        <v>445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5" spans="1:7" ht="19.5" customHeight="1">
      <c r="A5" s="134" t="s">
        <v>453</v>
      </c>
      <c r="B5" s="135"/>
      <c r="C5" s="262" t="s">
        <v>446</v>
      </c>
      <c r="D5" s="262"/>
      <c r="E5" s="262"/>
      <c r="F5" s="262"/>
      <c r="G5" s="262"/>
    </row>
    <row r="6" spans="1:7" ht="19.5" customHeight="1">
      <c r="A6" s="134" t="s">
        <v>55</v>
      </c>
      <c r="B6" s="135"/>
      <c r="C6" s="138" t="s">
        <v>437</v>
      </c>
      <c r="D6" s="137"/>
      <c r="E6" s="263"/>
      <c r="F6" s="263"/>
      <c r="G6" s="263"/>
    </row>
    <row r="7" spans="1:7" ht="19.5" customHeight="1">
      <c r="A7" s="134" t="s">
        <v>450</v>
      </c>
      <c r="B7" s="136"/>
      <c r="C7" s="135" t="s">
        <v>451</v>
      </c>
      <c r="D7" s="137"/>
      <c r="E7" s="263"/>
      <c r="F7" s="263"/>
      <c r="G7" s="263"/>
    </row>
    <row r="8" spans="1:7" ht="19.5" customHeight="1">
      <c r="A8" s="134" t="s">
        <v>50</v>
      </c>
      <c r="B8" s="135"/>
      <c r="C8" s="135" t="s">
        <v>447</v>
      </c>
      <c r="D8" s="137"/>
      <c r="E8" s="263"/>
      <c r="F8" s="263"/>
      <c r="G8" s="263"/>
    </row>
    <row r="9" spans="1:7" ht="19.5" customHeight="1">
      <c r="A9" s="134" t="s">
        <v>51</v>
      </c>
      <c r="B9" s="135"/>
      <c r="C9" s="253" t="s">
        <v>448</v>
      </c>
      <c r="D9" s="253"/>
      <c r="E9" s="256"/>
      <c r="F9" s="256"/>
      <c r="G9" s="256"/>
    </row>
    <row r="10" spans="1:7" ht="19.5" customHeight="1">
      <c r="A10" s="134" t="s">
        <v>49</v>
      </c>
      <c r="B10" s="135"/>
      <c r="C10" s="253" t="s">
        <v>449</v>
      </c>
      <c r="D10" s="253"/>
      <c r="E10" s="256"/>
      <c r="F10" s="256"/>
      <c r="G10" s="256"/>
    </row>
    <row r="11" spans="1:7" ht="19.5" customHeight="1">
      <c r="A11" s="134" t="s">
        <v>26</v>
      </c>
      <c r="B11" s="135"/>
      <c r="C11" s="251" t="s">
        <v>452</v>
      </c>
      <c r="D11" s="252"/>
      <c r="E11" s="257"/>
      <c r="F11" s="257"/>
      <c r="G11" s="257"/>
    </row>
    <row r="12" spans="1:7" ht="19.5" customHeight="1">
      <c r="A12" s="134" t="s">
        <v>499</v>
      </c>
      <c r="B12" s="266"/>
      <c r="C12" s="266"/>
      <c r="D12" s="266"/>
      <c r="E12" s="266"/>
      <c r="F12" s="266"/>
      <c r="G12" s="266"/>
    </row>
    <row r="14" spans="1:11" ht="14.25">
      <c r="A14" s="259" t="s">
        <v>486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1"/>
    </row>
    <row r="16" spans="1:11" ht="14.25">
      <c r="A16" s="139" t="s">
        <v>454</v>
      </c>
      <c r="B16" s="139" t="s">
        <v>455</v>
      </c>
      <c r="C16" s="254" t="s">
        <v>350</v>
      </c>
      <c r="D16" s="254"/>
      <c r="E16" s="254" t="s">
        <v>456</v>
      </c>
      <c r="F16" s="254"/>
      <c r="G16" s="254"/>
      <c r="H16" s="140" t="s">
        <v>458</v>
      </c>
      <c r="I16" s="140" t="s">
        <v>457</v>
      </c>
      <c r="J16" s="140" t="s">
        <v>447</v>
      </c>
      <c r="K16" s="140" t="s">
        <v>448</v>
      </c>
    </row>
    <row r="17" spans="1:11" ht="19.5" customHeight="1">
      <c r="A17" s="72"/>
      <c r="B17" s="72"/>
      <c r="C17" s="255"/>
      <c r="D17" s="255"/>
      <c r="E17" s="255"/>
      <c r="F17" s="255"/>
      <c r="G17" s="255"/>
      <c r="H17" s="72"/>
      <c r="I17" s="72"/>
      <c r="J17" s="72"/>
      <c r="K17" s="72"/>
    </row>
    <row r="18" spans="1:11" ht="19.5" customHeight="1">
      <c r="A18" s="72"/>
      <c r="B18" s="72"/>
      <c r="C18" s="255"/>
      <c r="D18" s="255"/>
      <c r="E18" s="255"/>
      <c r="F18" s="255"/>
      <c r="G18" s="255"/>
      <c r="H18" s="72"/>
      <c r="I18" s="72"/>
      <c r="J18" s="72"/>
      <c r="K18" s="72"/>
    </row>
    <row r="19" spans="1:11" ht="19.5" customHeight="1">
      <c r="A19" s="72"/>
      <c r="B19" s="72"/>
      <c r="C19" s="255"/>
      <c r="D19" s="255"/>
      <c r="E19" s="255"/>
      <c r="F19" s="255"/>
      <c r="G19" s="255"/>
      <c r="H19" s="72"/>
      <c r="I19" s="72"/>
      <c r="J19" s="72"/>
      <c r="K19" s="72"/>
    </row>
    <row r="20" spans="1:11" ht="19.5" customHeight="1">
      <c r="A20" s="72"/>
      <c r="B20" s="72"/>
      <c r="C20" s="255"/>
      <c r="D20" s="255"/>
      <c r="E20" s="255"/>
      <c r="F20" s="255"/>
      <c r="G20" s="255"/>
      <c r="H20" s="72"/>
      <c r="I20" s="72"/>
      <c r="J20" s="72"/>
      <c r="K20" s="72"/>
    </row>
    <row r="21" spans="1:11" ht="19.5" customHeight="1">
      <c r="A21" s="72"/>
      <c r="B21" s="72"/>
      <c r="C21" s="255"/>
      <c r="D21" s="255"/>
      <c r="E21" s="255"/>
      <c r="F21" s="255"/>
      <c r="G21" s="255"/>
      <c r="H21" s="72"/>
      <c r="I21" s="72"/>
      <c r="J21" s="72"/>
      <c r="K21" s="72"/>
    </row>
    <row r="22" spans="1:11" ht="19.5" customHeight="1">
      <c r="A22" s="72"/>
      <c r="B22" s="72"/>
      <c r="C22" s="255"/>
      <c r="D22" s="255"/>
      <c r="E22" s="255"/>
      <c r="F22" s="255"/>
      <c r="G22" s="255"/>
      <c r="H22" s="72"/>
      <c r="I22" s="72"/>
      <c r="J22" s="72"/>
      <c r="K22" s="72"/>
    </row>
    <row r="23" spans="1:11" ht="19.5" customHeight="1">
      <c r="A23" s="72"/>
      <c r="B23" s="72"/>
      <c r="C23" s="255"/>
      <c r="D23" s="255"/>
      <c r="E23" s="255"/>
      <c r="F23" s="255"/>
      <c r="G23" s="255"/>
      <c r="H23" s="72"/>
      <c r="I23" s="72"/>
      <c r="J23" s="72"/>
      <c r="K23" s="72"/>
    </row>
    <row r="24" spans="1:11" ht="19.5" customHeight="1">
      <c r="A24" s="72"/>
      <c r="B24" s="72"/>
      <c r="C24" s="255"/>
      <c r="D24" s="255"/>
      <c r="E24" s="255"/>
      <c r="F24" s="255"/>
      <c r="G24" s="255"/>
      <c r="H24" s="72"/>
      <c r="I24" s="72"/>
      <c r="J24" s="72"/>
      <c r="K24" s="72"/>
    </row>
    <row r="25" spans="1:11" ht="19.5" customHeight="1">
      <c r="A25" s="72"/>
      <c r="B25" s="72"/>
      <c r="C25" s="255"/>
      <c r="D25" s="255"/>
      <c r="E25" s="255"/>
      <c r="F25" s="255"/>
      <c r="G25" s="255"/>
      <c r="H25" s="72"/>
      <c r="I25" s="72"/>
      <c r="J25" s="72"/>
      <c r="K25" s="72"/>
    </row>
    <row r="26" spans="1:11" ht="19.5" customHeight="1">
      <c r="A26" s="72"/>
      <c r="B26" s="72"/>
      <c r="C26" s="255"/>
      <c r="D26" s="255"/>
      <c r="E26" s="255"/>
      <c r="F26" s="255"/>
      <c r="G26" s="255"/>
      <c r="H26" s="72"/>
      <c r="I26" s="72"/>
      <c r="J26" s="72"/>
      <c r="K26" s="72"/>
    </row>
    <row r="27" spans="1:11" ht="19.5" customHeight="1">
      <c r="A27" s="72"/>
      <c r="B27" s="72"/>
      <c r="C27" s="255"/>
      <c r="D27" s="255"/>
      <c r="E27" s="255"/>
      <c r="F27" s="255"/>
      <c r="G27" s="255"/>
      <c r="H27" s="72"/>
      <c r="I27" s="72"/>
      <c r="J27" s="72"/>
      <c r="K27" s="72"/>
    </row>
    <row r="28" spans="1:11" ht="19.5" customHeight="1">
      <c r="A28" s="72"/>
      <c r="B28" s="72"/>
      <c r="C28" s="255"/>
      <c r="D28" s="255"/>
      <c r="E28" s="255"/>
      <c r="F28" s="255"/>
      <c r="G28" s="255"/>
      <c r="H28" s="72"/>
      <c r="I28" s="72"/>
      <c r="J28" s="72"/>
      <c r="K28" s="72"/>
    </row>
    <row r="29" spans="1:11" ht="19.5" customHeight="1">
      <c r="A29" s="72"/>
      <c r="B29" s="72"/>
      <c r="C29" s="255"/>
      <c r="D29" s="255"/>
      <c r="E29" s="255"/>
      <c r="F29" s="255"/>
      <c r="G29" s="255"/>
      <c r="H29" s="72"/>
      <c r="I29" s="72"/>
      <c r="J29" s="72"/>
      <c r="K29" s="72"/>
    </row>
    <row r="30" spans="1:11" ht="19.5" customHeight="1">
      <c r="A30" s="72"/>
      <c r="B30" s="72"/>
      <c r="C30" s="255"/>
      <c r="D30" s="255"/>
      <c r="E30" s="255"/>
      <c r="F30" s="255"/>
      <c r="G30" s="255"/>
      <c r="H30" s="72"/>
      <c r="I30" s="72"/>
      <c r="J30" s="72"/>
      <c r="K30" s="72"/>
    </row>
    <row r="31" spans="1:11" ht="19.5" customHeight="1">
      <c r="A31" s="72"/>
      <c r="B31" s="72"/>
      <c r="C31" s="255"/>
      <c r="D31" s="255"/>
      <c r="E31" s="255"/>
      <c r="F31" s="255"/>
      <c r="G31" s="255"/>
      <c r="H31" s="72"/>
      <c r="I31" s="72"/>
      <c r="J31" s="72"/>
      <c r="K31" s="72"/>
    </row>
    <row r="32" spans="1:11" ht="19.5" customHeight="1">
      <c r="A32" s="72"/>
      <c r="B32" s="72"/>
      <c r="C32" s="255"/>
      <c r="D32" s="255"/>
      <c r="E32" s="255"/>
      <c r="F32" s="255"/>
      <c r="G32" s="255"/>
      <c r="H32" s="72"/>
      <c r="I32" s="72"/>
      <c r="J32" s="72"/>
      <c r="K32" s="72"/>
    </row>
    <row r="33" spans="1:11" ht="19.5" customHeight="1">
      <c r="A33" s="72"/>
      <c r="B33" s="72"/>
      <c r="C33" s="255"/>
      <c r="D33" s="255"/>
      <c r="E33" s="255"/>
      <c r="F33" s="255"/>
      <c r="G33" s="255"/>
      <c r="H33" s="72"/>
      <c r="I33" s="72"/>
      <c r="J33" s="72"/>
      <c r="K33" s="72"/>
    </row>
    <row r="34" spans="1:11" ht="19.5" customHeight="1">
      <c r="A34" s="72"/>
      <c r="B34" s="72"/>
      <c r="C34" s="255"/>
      <c r="D34" s="255"/>
      <c r="E34" s="255"/>
      <c r="F34" s="255"/>
      <c r="G34" s="255"/>
      <c r="H34" s="72"/>
      <c r="I34" s="72"/>
      <c r="J34" s="72"/>
      <c r="K34" s="72"/>
    </row>
    <row r="35" spans="1:11" ht="19.5" customHeight="1">
      <c r="A35" s="72"/>
      <c r="B35" s="72"/>
      <c r="C35" s="255"/>
      <c r="D35" s="255"/>
      <c r="E35" s="255"/>
      <c r="F35" s="255"/>
      <c r="G35" s="255"/>
      <c r="H35" s="72"/>
      <c r="I35" s="72"/>
      <c r="J35" s="72"/>
      <c r="K35" s="72"/>
    </row>
    <row r="36" spans="1:11" ht="19.5" customHeight="1">
      <c r="A36" s="72"/>
      <c r="B36" s="72"/>
      <c r="C36" s="255"/>
      <c r="D36" s="255"/>
      <c r="E36" s="255"/>
      <c r="F36" s="255"/>
      <c r="G36" s="255"/>
      <c r="H36" s="72"/>
      <c r="I36" s="72"/>
      <c r="J36" s="72"/>
      <c r="K36" s="72"/>
    </row>
    <row r="37" spans="1:11" ht="19.5" customHeight="1">
      <c r="A37" s="72"/>
      <c r="B37" s="72"/>
      <c r="C37" s="255"/>
      <c r="D37" s="255"/>
      <c r="E37" s="255"/>
      <c r="F37" s="255"/>
      <c r="G37" s="255"/>
      <c r="H37" s="72"/>
      <c r="I37" s="72"/>
      <c r="J37" s="72"/>
      <c r="K37" s="72"/>
    </row>
    <row r="38" spans="1:11" ht="19.5" customHeight="1">
      <c r="A38" s="72"/>
      <c r="B38" s="72"/>
      <c r="C38" s="255"/>
      <c r="D38" s="255"/>
      <c r="E38" s="255"/>
      <c r="F38" s="255"/>
      <c r="G38" s="255"/>
      <c r="H38" s="72"/>
      <c r="I38" s="72"/>
      <c r="J38" s="72"/>
      <c r="K38" s="72"/>
    </row>
    <row r="39" spans="1:11" ht="19.5" customHeight="1">
      <c r="A39" s="72"/>
      <c r="B39" s="72"/>
      <c r="C39" s="255"/>
      <c r="D39" s="255"/>
      <c r="E39" s="255"/>
      <c r="F39" s="255"/>
      <c r="G39" s="255"/>
      <c r="H39" s="72"/>
      <c r="I39" s="72"/>
      <c r="J39" s="72"/>
      <c r="K39" s="72"/>
    </row>
    <row r="40" spans="1:11" ht="19.5" customHeight="1">
      <c r="A40" s="72"/>
      <c r="B40" s="72"/>
      <c r="C40" s="255"/>
      <c r="D40" s="255"/>
      <c r="E40" s="255"/>
      <c r="F40" s="255"/>
      <c r="G40" s="255"/>
      <c r="H40" s="72"/>
      <c r="I40" s="72"/>
      <c r="J40" s="72"/>
      <c r="K40" s="72"/>
    </row>
    <row r="41" spans="1:11" ht="19.5" customHeight="1">
      <c r="A41" s="72"/>
      <c r="B41" s="72"/>
      <c r="C41" s="255"/>
      <c r="D41" s="255"/>
      <c r="E41" s="255"/>
      <c r="F41" s="255"/>
      <c r="G41" s="255"/>
      <c r="H41" s="72"/>
      <c r="I41" s="72"/>
      <c r="J41" s="72"/>
      <c r="K41" s="72"/>
    </row>
    <row r="42" spans="1:11" ht="19.5" customHeight="1">
      <c r="A42" s="72"/>
      <c r="B42" s="72"/>
      <c r="C42" s="255"/>
      <c r="D42" s="255"/>
      <c r="E42" s="255"/>
      <c r="F42" s="255"/>
      <c r="G42" s="255"/>
      <c r="H42" s="72"/>
      <c r="I42" s="72"/>
      <c r="J42" s="72"/>
      <c r="K42" s="72"/>
    </row>
    <row r="43" spans="1:11" ht="19.5" customHeight="1">
      <c r="A43" s="72"/>
      <c r="B43" s="72"/>
      <c r="C43" s="255"/>
      <c r="D43" s="255"/>
      <c r="E43" s="255"/>
      <c r="F43" s="255"/>
      <c r="G43" s="255"/>
      <c r="H43" s="72"/>
      <c r="I43" s="72"/>
      <c r="J43" s="72"/>
      <c r="K43" s="72"/>
    </row>
    <row r="44" spans="1:11" ht="19.5" customHeight="1">
      <c r="A44" s="72"/>
      <c r="B44" s="72"/>
      <c r="C44" s="255"/>
      <c r="D44" s="255"/>
      <c r="E44" s="255"/>
      <c r="F44" s="255"/>
      <c r="G44" s="255"/>
      <c r="H44" s="72"/>
      <c r="I44" s="72"/>
      <c r="J44" s="72"/>
      <c r="K44" s="72"/>
    </row>
    <row r="45" spans="1:11" ht="19.5" customHeight="1">
      <c r="A45" s="72"/>
      <c r="B45" s="72"/>
      <c r="C45" s="255"/>
      <c r="D45" s="255"/>
      <c r="E45" s="255"/>
      <c r="F45" s="255"/>
      <c r="G45" s="255"/>
      <c r="H45" s="72"/>
      <c r="I45" s="72"/>
      <c r="J45" s="72"/>
      <c r="K45" s="72"/>
    </row>
    <row r="46" spans="1:11" ht="19.5" customHeight="1">
      <c r="A46" s="72"/>
      <c r="B46" s="72"/>
      <c r="C46" s="255"/>
      <c r="D46" s="255"/>
      <c r="E46" s="255"/>
      <c r="F46" s="255"/>
      <c r="G46" s="255"/>
      <c r="H46" s="72"/>
      <c r="I46" s="72"/>
      <c r="J46" s="72"/>
      <c r="K46" s="72"/>
    </row>
    <row r="47" spans="1:11" ht="19.5" customHeight="1">
      <c r="A47" s="72"/>
      <c r="B47" s="72"/>
      <c r="C47" s="255"/>
      <c r="D47" s="255"/>
      <c r="E47" s="255"/>
      <c r="F47" s="255"/>
      <c r="G47" s="255"/>
      <c r="H47" s="72"/>
      <c r="I47" s="72"/>
      <c r="J47" s="72"/>
      <c r="K47" s="72"/>
    </row>
    <row r="48" spans="1:11" ht="19.5" customHeight="1">
      <c r="A48" s="72"/>
      <c r="B48" s="72"/>
      <c r="C48" s="255"/>
      <c r="D48" s="255"/>
      <c r="E48" s="255"/>
      <c r="F48" s="255"/>
      <c r="G48" s="255"/>
      <c r="H48" s="72"/>
      <c r="I48" s="72"/>
      <c r="J48" s="72"/>
      <c r="K48" s="72"/>
    </row>
    <row r="49" spans="1:11" ht="19.5" customHeight="1">
      <c r="A49" s="72"/>
      <c r="B49" s="72"/>
      <c r="C49" s="255"/>
      <c r="D49" s="255"/>
      <c r="E49" s="255"/>
      <c r="F49" s="255"/>
      <c r="G49" s="255"/>
      <c r="H49" s="72"/>
      <c r="I49" s="72"/>
      <c r="J49" s="72"/>
      <c r="K49" s="72"/>
    </row>
    <row r="50" spans="1:11" ht="19.5" customHeight="1">
      <c r="A50" s="72"/>
      <c r="B50" s="72"/>
      <c r="C50" s="255"/>
      <c r="D50" s="255"/>
      <c r="E50" s="255"/>
      <c r="F50" s="255"/>
      <c r="G50" s="255"/>
      <c r="H50" s="72"/>
      <c r="I50" s="72"/>
      <c r="J50" s="72"/>
      <c r="K50" s="72"/>
    </row>
    <row r="51" spans="1:11" ht="19.5" customHeight="1">
      <c r="A51" s="72"/>
      <c r="B51" s="72"/>
      <c r="C51" s="255"/>
      <c r="D51" s="255"/>
      <c r="E51" s="255"/>
      <c r="F51" s="255"/>
      <c r="G51" s="255"/>
      <c r="H51" s="72"/>
      <c r="I51" s="72"/>
      <c r="J51" s="72"/>
      <c r="K51" s="72"/>
    </row>
    <row r="52" spans="1:11" ht="19.5" customHeight="1">
      <c r="A52" s="72"/>
      <c r="B52" s="72"/>
      <c r="C52" s="255"/>
      <c r="D52" s="255"/>
      <c r="E52" s="255"/>
      <c r="F52" s="255"/>
      <c r="G52" s="255"/>
      <c r="H52" s="72"/>
      <c r="I52" s="72"/>
      <c r="J52" s="72"/>
      <c r="K52" s="72"/>
    </row>
    <row r="53" spans="1:11" ht="19.5" customHeight="1">
      <c r="A53" s="72"/>
      <c r="B53" s="72"/>
      <c r="C53" s="255"/>
      <c r="D53" s="255"/>
      <c r="E53" s="255"/>
      <c r="F53" s="255"/>
      <c r="G53" s="255"/>
      <c r="H53" s="72"/>
      <c r="I53" s="72"/>
      <c r="J53" s="72"/>
      <c r="K53" s="72"/>
    </row>
    <row r="54" spans="1:11" ht="19.5" customHeight="1">
      <c r="A54" s="72"/>
      <c r="B54" s="72"/>
      <c r="C54" s="255"/>
      <c r="D54" s="255"/>
      <c r="E54" s="255"/>
      <c r="F54" s="255"/>
      <c r="G54" s="255"/>
      <c r="H54" s="72"/>
      <c r="I54" s="72"/>
      <c r="J54" s="72"/>
      <c r="K54" s="72"/>
    </row>
    <row r="55" spans="1:11" ht="19.5" customHeight="1">
      <c r="A55" s="72"/>
      <c r="B55" s="72"/>
      <c r="C55" s="255"/>
      <c r="D55" s="255"/>
      <c r="E55" s="255"/>
      <c r="F55" s="255"/>
      <c r="G55" s="255"/>
      <c r="H55" s="72"/>
      <c r="I55" s="72"/>
      <c r="J55" s="72"/>
      <c r="K55" s="72"/>
    </row>
    <row r="56" spans="1:11" ht="19.5" customHeight="1">
      <c r="A56" s="72"/>
      <c r="B56" s="72"/>
      <c r="C56" s="255"/>
      <c r="D56" s="255"/>
      <c r="E56" s="255"/>
      <c r="F56" s="255"/>
      <c r="G56" s="255"/>
      <c r="H56" s="72"/>
      <c r="I56" s="72"/>
      <c r="J56" s="72"/>
      <c r="K56" s="72"/>
    </row>
    <row r="57" spans="1:11" ht="19.5" customHeight="1">
      <c r="A57" s="72"/>
      <c r="B57" s="72"/>
      <c r="C57" s="255"/>
      <c r="D57" s="255"/>
      <c r="E57" s="255"/>
      <c r="F57" s="255"/>
      <c r="G57" s="255"/>
      <c r="H57" s="72"/>
      <c r="I57" s="72"/>
      <c r="J57" s="72"/>
      <c r="K57" s="72"/>
    </row>
    <row r="58" spans="1:11" ht="19.5" customHeight="1">
      <c r="A58" s="72"/>
      <c r="B58" s="72"/>
      <c r="C58" s="255"/>
      <c r="D58" s="255"/>
      <c r="E58" s="255"/>
      <c r="F58" s="255"/>
      <c r="G58" s="255"/>
      <c r="H58" s="72"/>
      <c r="I58" s="72"/>
      <c r="J58" s="72"/>
      <c r="K58" s="72"/>
    </row>
    <row r="59" spans="1:11" ht="19.5" customHeight="1">
      <c r="A59" s="72"/>
      <c r="B59" s="72"/>
      <c r="C59" s="264"/>
      <c r="D59" s="265"/>
      <c r="E59" s="255"/>
      <c r="F59" s="255"/>
      <c r="G59" s="255"/>
      <c r="H59" s="72"/>
      <c r="I59" s="72"/>
      <c r="J59" s="72"/>
      <c r="K59" s="72"/>
    </row>
    <row r="60" spans="1:11" ht="19.5" customHeight="1">
      <c r="A60" s="72"/>
      <c r="B60" s="72"/>
      <c r="C60" s="264"/>
      <c r="D60" s="265"/>
      <c r="E60" s="255"/>
      <c r="F60" s="255"/>
      <c r="G60" s="255"/>
      <c r="H60" s="72"/>
      <c r="I60" s="72"/>
      <c r="J60" s="72"/>
      <c r="K60" s="72"/>
    </row>
    <row r="61" spans="1:11" ht="19.5" customHeight="1">
      <c r="A61" s="72"/>
      <c r="B61" s="72"/>
      <c r="C61" s="264"/>
      <c r="D61" s="265"/>
      <c r="E61" s="255"/>
      <c r="F61" s="255"/>
      <c r="G61" s="255"/>
      <c r="H61" s="72"/>
      <c r="I61" s="72"/>
      <c r="J61" s="72"/>
      <c r="K61" s="72"/>
    </row>
    <row r="62" spans="1:11" ht="19.5" customHeight="1">
      <c r="A62" s="72"/>
      <c r="B62" s="72"/>
      <c r="C62" s="264"/>
      <c r="D62" s="265"/>
      <c r="E62" s="255"/>
      <c r="F62" s="255"/>
      <c r="G62" s="255"/>
      <c r="H62" s="72"/>
      <c r="I62" s="72"/>
      <c r="J62" s="72"/>
      <c r="K62" s="72"/>
    </row>
    <row r="63" spans="1:11" ht="19.5" customHeight="1">
      <c r="A63" s="72"/>
      <c r="B63" s="72"/>
      <c r="C63" s="264"/>
      <c r="D63" s="265"/>
      <c r="E63" s="255"/>
      <c r="F63" s="255"/>
      <c r="G63" s="255"/>
      <c r="H63" s="72"/>
      <c r="I63" s="72"/>
      <c r="J63" s="72"/>
      <c r="K63" s="72"/>
    </row>
    <row r="64" spans="1:11" ht="19.5" customHeight="1">
      <c r="A64" s="72"/>
      <c r="B64" s="72"/>
      <c r="C64" s="264"/>
      <c r="D64" s="265"/>
      <c r="E64" s="255"/>
      <c r="F64" s="255"/>
      <c r="G64" s="255"/>
      <c r="H64" s="72"/>
      <c r="I64" s="72"/>
      <c r="J64" s="72"/>
      <c r="K64" s="72"/>
    </row>
    <row r="65" spans="1:11" ht="19.5" customHeight="1">
      <c r="A65" s="72"/>
      <c r="B65" s="72"/>
      <c r="C65" s="264"/>
      <c r="D65" s="265"/>
      <c r="E65" s="255"/>
      <c r="F65" s="255"/>
      <c r="G65" s="255"/>
      <c r="H65" s="72"/>
      <c r="I65" s="72"/>
      <c r="J65" s="72"/>
      <c r="K65" s="72"/>
    </row>
    <row r="66" spans="1:11" ht="19.5" customHeight="1">
      <c r="A66" s="72"/>
      <c r="B66" s="72"/>
      <c r="C66" s="264"/>
      <c r="D66" s="265"/>
      <c r="E66" s="255"/>
      <c r="F66" s="255"/>
      <c r="G66" s="255"/>
      <c r="H66" s="72"/>
      <c r="I66" s="72"/>
      <c r="J66" s="72"/>
      <c r="K66" s="72"/>
    </row>
    <row r="67" spans="1:11" ht="19.5" customHeight="1">
      <c r="A67" s="72"/>
      <c r="B67" s="72"/>
      <c r="C67" s="264"/>
      <c r="D67" s="265"/>
      <c r="E67" s="255"/>
      <c r="F67" s="255"/>
      <c r="G67" s="255"/>
      <c r="H67" s="72"/>
      <c r="I67" s="72"/>
      <c r="J67" s="72"/>
      <c r="K67" s="72"/>
    </row>
    <row r="68" spans="1:11" ht="19.5" customHeight="1">
      <c r="A68" s="72"/>
      <c r="B68" s="72"/>
      <c r="C68" s="264"/>
      <c r="D68" s="265"/>
      <c r="E68" s="255"/>
      <c r="F68" s="255"/>
      <c r="G68" s="255"/>
      <c r="H68" s="72"/>
      <c r="I68" s="72"/>
      <c r="J68" s="72"/>
      <c r="K68" s="72"/>
    </row>
    <row r="69" spans="1:11" ht="19.5" customHeight="1">
      <c r="A69" s="72"/>
      <c r="B69" s="72"/>
      <c r="C69" s="264"/>
      <c r="D69" s="265"/>
      <c r="E69" s="255"/>
      <c r="F69" s="255"/>
      <c r="G69" s="255"/>
      <c r="H69" s="72"/>
      <c r="I69" s="72"/>
      <c r="J69" s="72"/>
      <c r="K69" s="72"/>
    </row>
    <row r="70" spans="1:11" ht="19.5" customHeight="1">
      <c r="A70" s="72"/>
      <c r="B70" s="72"/>
      <c r="C70" s="264"/>
      <c r="D70" s="265"/>
      <c r="E70" s="255"/>
      <c r="F70" s="255"/>
      <c r="G70" s="255"/>
      <c r="H70" s="72"/>
      <c r="I70" s="72"/>
      <c r="J70" s="72"/>
      <c r="K70" s="72"/>
    </row>
    <row r="71" spans="1:11" ht="19.5" customHeight="1">
      <c r="A71" s="72"/>
      <c r="B71" s="72"/>
      <c r="C71" s="264"/>
      <c r="D71" s="265"/>
      <c r="E71" s="255"/>
      <c r="F71" s="255"/>
      <c r="G71" s="255"/>
      <c r="H71" s="72"/>
      <c r="I71" s="72"/>
      <c r="J71" s="72"/>
      <c r="K71" s="72"/>
    </row>
    <row r="72" spans="1:11" ht="19.5" customHeight="1">
      <c r="A72" s="72"/>
      <c r="B72" s="72"/>
      <c r="C72" s="264"/>
      <c r="D72" s="265"/>
      <c r="E72" s="255"/>
      <c r="F72" s="255"/>
      <c r="G72" s="255"/>
      <c r="H72" s="72"/>
      <c r="I72" s="72"/>
      <c r="J72" s="72"/>
      <c r="K72" s="72"/>
    </row>
    <row r="73" spans="1:11" ht="19.5" customHeight="1">
      <c r="A73" s="72"/>
      <c r="B73" s="72"/>
      <c r="C73" s="264"/>
      <c r="D73" s="265"/>
      <c r="E73" s="255"/>
      <c r="F73" s="255"/>
      <c r="G73" s="255"/>
      <c r="H73" s="72"/>
      <c r="I73" s="72"/>
      <c r="J73" s="72"/>
      <c r="K73" s="72"/>
    </row>
    <row r="74" spans="1:11" ht="19.5" customHeight="1">
      <c r="A74" s="72"/>
      <c r="B74" s="72"/>
      <c r="C74" s="264"/>
      <c r="D74" s="265"/>
      <c r="E74" s="255"/>
      <c r="F74" s="255"/>
      <c r="G74" s="255"/>
      <c r="H74" s="72"/>
      <c r="I74" s="72"/>
      <c r="J74" s="72"/>
      <c r="K74" s="72"/>
    </row>
    <row r="75" spans="1:11" ht="19.5" customHeight="1">
      <c r="A75" s="72"/>
      <c r="B75" s="72"/>
      <c r="C75" s="264"/>
      <c r="D75" s="265"/>
      <c r="E75" s="255"/>
      <c r="F75" s="255"/>
      <c r="G75" s="255"/>
      <c r="H75" s="72"/>
      <c r="I75" s="72"/>
      <c r="J75" s="72"/>
      <c r="K75" s="72"/>
    </row>
  </sheetData>
  <sheetProtection/>
  <mergeCells count="134">
    <mergeCell ref="B12:G12"/>
    <mergeCell ref="C71:D71"/>
    <mergeCell ref="C72:D72"/>
    <mergeCell ref="C73:D73"/>
    <mergeCell ref="C74:D74"/>
    <mergeCell ref="C75:D75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A1:K1"/>
    <mergeCell ref="A3:K3"/>
    <mergeCell ref="A14:K14"/>
    <mergeCell ref="E73:G73"/>
    <mergeCell ref="E74:G74"/>
    <mergeCell ref="E75:G75"/>
    <mergeCell ref="C5:G5"/>
    <mergeCell ref="E6:G6"/>
    <mergeCell ref="E7:G7"/>
    <mergeCell ref="E8:G8"/>
    <mergeCell ref="E68:G68"/>
    <mergeCell ref="E69:G69"/>
    <mergeCell ref="E55:G55"/>
    <mergeCell ref="E56:G56"/>
    <mergeCell ref="E57:G57"/>
    <mergeCell ref="E58:G58"/>
    <mergeCell ref="E59:G59"/>
    <mergeCell ref="E60:G60"/>
    <mergeCell ref="E70:G70"/>
    <mergeCell ref="E71:G71"/>
    <mergeCell ref="E72:G72"/>
    <mergeCell ref="E61:G61"/>
    <mergeCell ref="E62:G62"/>
    <mergeCell ref="E63:G63"/>
    <mergeCell ref="E64:G64"/>
    <mergeCell ref="E65:G65"/>
    <mergeCell ref="E66:G66"/>
    <mergeCell ref="E67:G67"/>
    <mergeCell ref="E49:G49"/>
    <mergeCell ref="E50:G50"/>
    <mergeCell ref="E51:G51"/>
    <mergeCell ref="E52:G52"/>
    <mergeCell ref="E53:G53"/>
    <mergeCell ref="E54:G54"/>
    <mergeCell ref="E43:G43"/>
    <mergeCell ref="E44:G44"/>
    <mergeCell ref="E45:G45"/>
    <mergeCell ref="E46:G46"/>
    <mergeCell ref="E47:G47"/>
    <mergeCell ref="E48:G48"/>
    <mergeCell ref="E37:G37"/>
    <mergeCell ref="E38:G38"/>
    <mergeCell ref="E39:G39"/>
    <mergeCell ref="E40:G40"/>
    <mergeCell ref="E41:G41"/>
    <mergeCell ref="E42:G42"/>
    <mergeCell ref="E32:G32"/>
    <mergeCell ref="E33:G33"/>
    <mergeCell ref="E34:G34"/>
    <mergeCell ref="E35:G35"/>
    <mergeCell ref="E36:G36"/>
    <mergeCell ref="E31:G31"/>
    <mergeCell ref="C57:D57"/>
    <mergeCell ref="C58:D58"/>
    <mergeCell ref="E21:G21"/>
    <mergeCell ref="E22:G22"/>
    <mergeCell ref="E23:G23"/>
    <mergeCell ref="E24:G24"/>
    <mergeCell ref="E25:G25"/>
    <mergeCell ref="E26:G26"/>
    <mergeCell ref="E27:G27"/>
    <mergeCell ref="E28:G2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32:D32"/>
    <mergeCell ref="C30:D30"/>
    <mergeCell ref="E18:G18"/>
    <mergeCell ref="E19:G19"/>
    <mergeCell ref="E20:G20"/>
    <mergeCell ref="C18:D18"/>
    <mergeCell ref="C19:D19"/>
    <mergeCell ref="C24:D24"/>
    <mergeCell ref="C25:D25"/>
    <mergeCell ref="C26:D26"/>
    <mergeCell ref="E30:G30"/>
    <mergeCell ref="C20:D20"/>
    <mergeCell ref="C21:D21"/>
    <mergeCell ref="C22:D22"/>
    <mergeCell ref="C23:D23"/>
    <mergeCell ref="C31:D31"/>
    <mergeCell ref="C27:D27"/>
    <mergeCell ref="C28:D28"/>
    <mergeCell ref="C29:D29"/>
    <mergeCell ref="E29:G29"/>
    <mergeCell ref="C11:D11"/>
    <mergeCell ref="C9:D9"/>
    <mergeCell ref="C10:D10"/>
    <mergeCell ref="C16:D16"/>
    <mergeCell ref="E16:G16"/>
    <mergeCell ref="E17:G17"/>
    <mergeCell ref="C17:D17"/>
    <mergeCell ref="E9:G9"/>
    <mergeCell ref="E10:G10"/>
    <mergeCell ref="E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73"/>
  <sheetViews>
    <sheetView showGridLines="0" view="pageBreakPreview" zoomScaleSheetLayoutView="100" zoomScalePageLayoutView="0" workbookViewId="0" topLeftCell="B10">
      <selection activeCell="G17" sqref="G17"/>
    </sheetView>
  </sheetViews>
  <sheetFormatPr defaultColWidth="11.421875" defaultRowHeight="15"/>
  <cols>
    <col min="1" max="1" width="0.9921875" style="13" customWidth="1"/>
    <col min="2" max="2" width="16.7109375" style="13" customWidth="1"/>
    <col min="3" max="3" width="17.421875" style="13" customWidth="1"/>
    <col min="4" max="4" width="6.8515625" style="13" customWidth="1"/>
    <col min="5" max="5" width="1.421875" style="13" customWidth="1"/>
    <col min="6" max="6" width="7.57421875" style="13" customWidth="1"/>
    <col min="7" max="7" width="15.00390625" style="13" customWidth="1"/>
    <col min="8" max="8" width="6.140625" style="13" customWidth="1"/>
    <col min="9" max="9" width="2.00390625" style="13" customWidth="1"/>
    <col min="10" max="10" width="9.140625" style="13" customWidth="1"/>
    <col min="11" max="11" width="4.421875" style="13" customWidth="1"/>
    <col min="12" max="12" width="22.8515625" style="13" customWidth="1"/>
    <col min="13" max="13" width="8.140625" style="13" customWidth="1"/>
    <col min="14" max="14" width="15.140625" style="13" customWidth="1"/>
    <col min="15" max="15" width="1.421875" style="13" customWidth="1"/>
    <col min="16" max="16384" width="11.421875" style="13" customWidth="1"/>
  </cols>
  <sheetData>
    <row r="1" spans="2:14" ht="15.75" customHeight="1">
      <c r="B1" s="89" t="e">
        <f>'Page 1- Caractéristiques'!#REF!</f>
        <v>#REF!</v>
      </c>
      <c r="C1" s="82"/>
      <c r="D1" s="82"/>
      <c r="E1" s="82"/>
      <c r="F1" s="82"/>
      <c r="G1" s="82" t="s">
        <v>488</v>
      </c>
      <c r="H1" s="82"/>
      <c r="I1" s="82"/>
      <c r="J1" s="82"/>
      <c r="K1" s="82"/>
      <c r="L1" s="267" t="e">
        <f>'Page 1- Caractéristiques'!#REF!</f>
        <v>#REF!</v>
      </c>
      <c r="M1" s="267"/>
      <c r="N1" s="267"/>
    </row>
    <row r="2" spans="3:15" ht="6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4" ht="15">
      <c r="B3" s="277" t="s">
        <v>250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9"/>
    </row>
    <row r="4" spans="2:14" ht="15">
      <c r="B4" s="313" t="s">
        <v>251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</row>
    <row r="5" spans="2:14" ht="30" customHeight="1">
      <c r="B5" s="307">
        <f>IF(N20&lt;&gt;G20,"ATTENTION : LE TOTAL DE RECETTES DOIT ETRE EGAL AU TOTAL DE DEPENSES","")</f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2:14" ht="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4" ht="15">
      <c r="B7" s="16" t="s">
        <v>252</v>
      </c>
      <c r="C7" s="17"/>
      <c r="D7" s="17"/>
      <c r="E7" s="17"/>
      <c r="F7" s="17"/>
      <c r="G7" s="17"/>
      <c r="H7" s="18"/>
      <c r="I7" s="19"/>
      <c r="J7" s="304" t="s">
        <v>253</v>
      </c>
      <c r="K7" s="305"/>
      <c r="L7" s="305"/>
      <c r="M7" s="305"/>
      <c r="N7" s="306"/>
    </row>
    <row r="8" spans="2:14" ht="15">
      <c r="B8" s="20" t="s">
        <v>254</v>
      </c>
      <c r="C8" s="21"/>
      <c r="D8" s="21"/>
      <c r="E8" s="21"/>
      <c r="F8" s="21"/>
      <c r="G8" s="21"/>
      <c r="H8" s="22"/>
      <c r="I8" s="15"/>
      <c r="J8" s="20" t="s">
        <v>268</v>
      </c>
      <c r="K8" s="23"/>
      <c r="L8" s="23"/>
      <c r="M8" s="21"/>
      <c r="N8" s="24"/>
    </row>
    <row r="9" spans="2:14" ht="15">
      <c r="B9" s="25" t="s">
        <v>255</v>
      </c>
      <c r="C9" s="26"/>
      <c r="D9" s="26"/>
      <c r="E9" s="26"/>
      <c r="F9" s="26"/>
      <c r="G9" s="26"/>
      <c r="H9" s="22"/>
      <c r="I9" s="15"/>
      <c r="J9" s="310" t="s">
        <v>269</v>
      </c>
      <c r="K9" s="310"/>
      <c r="L9" s="310"/>
      <c r="M9" s="310"/>
      <c r="N9" s="27"/>
    </row>
    <row r="10" spans="2:14" ht="15">
      <c r="B10" s="28" t="s">
        <v>256</v>
      </c>
      <c r="C10" s="26"/>
      <c r="D10" s="29"/>
      <c r="E10" s="30" t="s">
        <v>257</v>
      </c>
      <c r="F10" s="19"/>
      <c r="G10" s="31">
        <f>D10*70</f>
        <v>0</v>
      </c>
      <c r="H10" s="22"/>
      <c r="I10" s="15"/>
      <c r="J10" s="310" t="s">
        <v>270</v>
      </c>
      <c r="K10" s="310"/>
      <c r="L10" s="310"/>
      <c r="M10" s="310"/>
      <c r="N10" s="27"/>
    </row>
    <row r="11" spans="2:14" ht="15">
      <c r="B11" s="32"/>
      <c r="C11" s="33"/>
      <c r="D11" s="33"/>
      <c r="E11" s="34"/>
      <c r="F11" s="33"/>
      <c r="G11" s="33"/>
      <c r="H11" s="22"/>
      <c r="I11" s="15"/>
      <c r="J11" s="310" t="s">
        <v>271</v>
      </c>
      <c r="K11" s="310"/>
      <c r="L11" s="310"/>
      <c r="M11" s="310"/>
      <c r="N11" s="27"/>
    </row>
    <row r="12" spans="2:14" ht="25.5" customHeight="1">
      <c r="B12" s="20" t="s">
        <v>258</v>
      </c>
      <c r="C12" s="21"/>
      <c r="D12" s="21"/>
      <c r="E12" s="21"/>
      <c r="F12" s="21"/>
      <c r="G12" s="21"/>
      <c r="H12" s="22"/>
      <c r="I12" s="15"/>
      <c r="J12" s="20" t="s">
        <v>272</v>
      </c>
      <c r="K12" s="23"/>
      <c r="L12" s="23"/>
      <c r="M12" s="21"/>
      <c r="N12" s="35"/>
    </row>
    <row r="13" spans="2:14" ht="15">
      <c r="B13" s="36" t="s">
        <v>296</v>
      </c>
      <c r="C13" s="37"/>
      <c r="D13" s="37"/>
      <c r="E13" s="37"/>
      <c r="F13" s="37"/>
      <c r="G13" s="37"/>
      <c r="H13" s="22"/>
      <c r="I13" s="15"/>
      <c r="J13" s="38"/>
      <c r="K13" s="37"/>
      <c r="L13" s="37"/>
      <c r="M13" s="37"/>
      <c r="N13" s="39"/>
    </row>
    <row r="14" spans="2:14" ht="15">
      <c r="B14" s="40" t="s">
        <v>259</v>
      </c>
      <c r="C14" s="308" t="s">
        <v>48</v>
      </c>
      <c r="D14" s="309"/>
      <c r="E14" s="309"/>
      <c r="F14" s="314"/>
      <c r="G14" s="41" t="s">
        <v>275</v>
      </c>
      <c r="H14" s="15"/>
      <c r="I14" s="15"/>
      <c r="J14" s="308" t="s">
        <v>274</v>
      </c>
      <c r="K14" s="309"/>
      <c r="L14" s="309"/>
      <c r="M14" s="309"/>
      <c r="N14" s="42" t="s">
        <v>275</v>
      </c>
    </row>
    <row r="15" spans="2:14" ht="15">
      <c r="B15" s="81"/>
      <c r="C15" s="220"/>
      <c r="D15" s="221"/>
      <c r="E15" s="221"/>
      <c r="F15" s="222"/>
      <c r="G15" s="44"/>
      <c r="H15" s="15"/>
      <c r="I15" s="15"/>
      <c r="J15" s="301" t="s">
        <v>464</v>
      </c>
      <c r="K15" s="302"/>
      <c r="L15" s="302"/>
      <c r="M15" s="302"/>
      <c r="N15" s="44"/>
    </row>
    <row r="16" spans="2:14" ht="15">
      <c r="B16" s="81"/>
      <c r="C16" s="220"/>
      <c r="D16" s="221"/>
      <c r="E16" s="221"/>
      <c r="F16" s="222"/>
      <c r="G16" s="44"/>
      <c r="H16" s="15"/>
      <c r="I16" s="15"/>
      <c r="J16" s="301" t="s">
        <v>277</v>
      </c>
      <c r="K16" s="302"/>
      <c r="L16" s="302"/>
      <c r="M16" s="302"/>
      <c r="N16" s="44"/>
    </row>
    <row r="17" spans="2:14" ht="15">
      <c r="B17" s="81"/>
      <c r="C17" s="220"/>
      <c r="D17" s="221"/>
      <c r="E17" s="221"/>
      <c r="F17" s="222"/>
      <c r="G17" s="44"/>
      <c r="H17" s="15"/>
      <c r="I17" s="15"/>
      <c r="J17" s="301" t="s">
        <v>465</v>
      </c>
      <c r="K17" s="302"/>
      <c r="L17" s="302"/>
      <c r="M17" s="302"/>
      <c r="N17" s="44"/>
    </row>
    <row r="18" spans="2:14" ht="15">
      <c r="B18" s="81"/>
      <c r="C18" s="220"/>
      <c r="D18" s="221"/>
      <c r="E18" s="221"/>
      <c r="F18" s="222"/>
      <c r="G18" s="44"/>
      <c r="H18" s="15"/>
      <c r="I18" s="15"/>
      <c r="J18" s="311" t="s">
        <v>295</v>
      </c>
      <c r="K18" s="312"/>
      <c r="L18" s="312"/>
      <c r="M18" s="312"/>
      <c r="N18" s="299"/>
    </row>
    <row r="19" spans="2:14" ht="15">
      <c r="B19" s="81"/>
      <c r="C19" s="220"/>
      <c r="D19" s="221"/>
      <c r="E19" s="221"/>
      <c r="F19" s="222"/>
      <c r="G19" s="44"/>
      <c r="H19" s="15"/>
      <c r="I19" s="15"/>
      <c r="J19" s="293"/>
      <c r="K19" s="294"/>
      <c r="L19" s="294"/>
      <c r="M19" s="294"/>
      <c r="N19" s="300"/>
    </row>
    <row r="20" spans="2:14" ht="15">
      <c r="B20" s="304" t="s">
        <v>260</v>
      </c>
      <c r="C20" s="305"/>
      <c r="D20" s="305"/>
      <c r="E20" s="305"/>
      <c r="F20" s="306"/>
      <c r="G20" s="45">
        <f>SUM(G15:G19)+G10</f>
        <v>0</v>
      </c>
      <c r="H20" s="19"/>
      <c r="I20" s="19"/>
      <c r="J20" s="295" t="s">
        <v>273</v>
      </c>
      <c r="K20" s="296"/>
      <c r="L20" s="296"/>
      <c r="M20" s="296"/>
      <c r="N20" s="46">
        <f>SUM(N9:N19)</f>
        <v>0</v>
      </c>
    </row>
    <row r="21" spans="2:14" ht="1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5">
      <c r="B22" s="303" t="s">
        <v>278</v>
      </c>
      <c r="C22" s="303"/>
      <c r="D22" s="47"/>
      <c r="E22" s="15"/>
      <c r="F22" s="303" t="s">
        <v>279</v>
      </c>
      <c r="G22" s="303"/>
      <c r="H22" s="303"/>
      <c r="I22" s="303"/>
      <c r="J22" s="303"/>
      <c r="K22" s="15"/>
      <c r="L22" s="303" t="s">
        <v>466</v>
      </c>
      <c r="M22" s="303"/>
      <c r="N22" s="303"/>
    </row>
    <row r="23" spans="2:14" ht="15">
      <c r="B23" s="15" t="s">
        <v>52</v>
      </c>
      <c r="C23" s="15" t="s">
        <v>53</v>
      </c>
      <c r="D23" s="15"/>
      <c r="E23" s="15"/>
      <c r="F23" s="297" t="s">
        <v>52</v>
      </c>
      <c r="G23" s="297"/>
      <c r="H23" s="26" t="s">
        <v>53</v>
      </c>
      <c r="I23" s="26"/>
      <c r="J23" s="26"/>
      <c r="K23" s="26"/>
      <c r="L23" s="15" t="s">
        <v>52</v>
      </c>
      <c r="M23" s="15" t="s">
        <v>53</v>
      </c>
      <c r="N23" s="15"/>
    </row>
    <row r="24" spans="2:14" ht="15">
      <c r="B24" s="43"/>
      <c r="C24" s="43"/>
      <c r="D24" s="26"/>
      <c r="E24" s="15"/>
      <c r="F24" s="280"/>
      <c r="G24" s="280"/>
      <c r="H24" s="220"/>
      <c r="I24" s="221"/>
      <c r="J24" s="222"/>
      <c r="K24" s="26"/>
      <c r="L24" s="43"/>
      <c r="M24" s="280"/>
      <c r="N24" s="280"/>
    </row>
    <row r="25" spans="2:14" ht="6" customHeight="1">
      <c r="B25" s="26"/>
      <c r="C25" s="26"/>
      <c r="D25" s="26"/>
      <c r="E25" s="15"/>
      <c r="F25" s="26"/>
      <c r="G25" s="26"/>
      <c r="H25" s="26"/>
      <c r="I25" s="26"/>
      <c r="J25" s="26"/>
      <c r="K25" s="26"/>
      <c r="L25" s="26"/>
      <c r="M25" s="48"/>
      <c r="N25" s="48"/>
    </row>
    <row r="26" spans="2:14" ht="15">
      <c r="B26" s="49" t="s">
        <v>280</v>
      </c>
      <c r="C26" s="43"/>
      <c r="D26" s="26"/>
      <c r="E26" s="15"/>
      <c r="F26" s="298" t="s">
        <v>280</v>
      </c>
      <c r="G26" s="298"/>
      <c r="H26" s="280"/>
      <c r="I26" s="280"/>
      <c r="J26" s="280"/>
      <c r="K26" s="26"/>
      <c r="L26" s="49" t="s">
        <v>280</v>
      </c>
      <c r="M26" s="280"/>
      <c r="N26" s="280"/>
    </row>
    <row r="27" spans="2:14" ht="6.75" customHeight="1">
      <c r="B27" s="15"/>
      <c r="C27" s="26"/>
      <c r="D27" s="26"/>
      <c r="E27" s="15"/>
      <c r="F27" s="26"/>
      <c r="G27" s="26"/>
      <c r="H27" s="26"/>
      <c r="I27" s="50"/>
      <c r="J27" s="50"/>
      <c r="K27" s="50"/>
      <c r="L27" s="15"/>
      <c r="M27" s="51"/>
      <c r="N27" s="51"/>
    </row>
    <row r="28" spans="2:14" ht="15">
      <c r="B28" s="285" t="s">
        <v>281</v>
      </c>
      <c r="C28" s="285"/>
      <c r="D28" s="15"/>
      <c r="E28" s="15"/>
      <c r="F28" s="285" t="s">
        <v>281</v>
      </c>
      <c r="G28" s="285"/>
      <c r="H28" s="285"/>
      <c r="I28" s="285"/>
      <c r="J28" s="285"/>
      <c r="K28" s="26"/>
      <c r="L28" s="285" t="s">
        <v>281</v>
      </c>
      <c r="M28" s="285"/>
      <c r="N28" s="285"/>
    </row>
    <row r="29" spans="2:14" ht="15">
      <c r="B29" s="280"/>
      <c r="C29" s="280"/>
      <c r="D29" s="52"/>
      <c r="E29" s="15"/>
      <c r="F29" s="268"/>
      <c r="G29" s="269"/>
      <c r="H29" s="269"/>
      <c r="I29" s="269"/>
      <c r="J29" s="270"/>
      <c r="K29" s="48"/>
      <c r="L29" s="280"/>
      <c r="M29" s="280"/>
      <c r="N29" s="280"/>
    </row>
    <row r="30" spans="2:14" ht="15">
      <c r="B30" s="280"/>
      <c r="C30" s="280"/>
      <c r="D30" s="52"/>
      <c r="E30" s="15"/>
      <c r="F30" s="271"/>
      <c r="G30" s="272"/>
      <c r="H30" s="272"/>
      <c r="I30" s="272"/>
      <c r="J30" s="273"/>
      <c r="K30" s="48"/>
      <c r="L30" s="280"/>
      <c r="M30" s="280"/>
      <c r="N30" s="280"/>
    </row>
    <row r="31" spans="2:14" ht="15">
      <c r="B31" s="280"/>
      <c r="C31" s="280"/>
      <c r="D31" s="52"/>
      <c r="E31" s="15"/>
      <c r="F31" s="271"/>
      <c r="G31" s="272"/>
      <c r="H31" s="272"/>
      <c r="I31" s="272"/>
      <c r="J31" s="273"/>
      <c r="K31" s="48"/>
      <c r="L31" s="280"/>
      <c r="M31" s="280"/>
      <c r="N31" s="280"/>
    </row>
    <row r="32" spans="2:14" ht="15">
      <c r="B32" s="280"/>
      <c r="C32" s="280"/>
      <c r="D32" s="52"/>
      <c r="E32" s="15"/>
      <c r="F32" s="274"/>
      <c r="G32" s="275"/>
      <c r="H32" s="275"/>
      <c r="I32" s="275"/>
      <c r="J32" s="276"/>
      <c r="K32" s="48"/>
      <c r="L32" s="280"/>
      <c r="M32" s="280"/>
      <c r="N32" s="280"/>
    </row>
    <row r="33" spans="2:14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2:14" ht="15">
      <c r="B34" s="284" t="s">
        <v>467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</row>
    <row r="35" spans="2:14" ht="14.25" customHeight="1"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53" t="s">
        <v>280</v>
      </c>
      <c r="M35" s="220"/>
      <c r="N35" s="222"/>
    </row>
    <row r="36" spans="2:14" ht="15"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5" t="s">
        <v>281</v>
      </c>
      <c r="M36" s="285"/>
      <c r="N36" s="285"/>
    </row>
    <row r="37" spans="2:14" ht="15"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22"/>
      <c r="M37" s="280"/>
      <c r="N37" s="280"/>
    </row>
    <row r="38" spans="2:14" ht="15"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22"/>
      <c r="M38" s="280"/>
      <c r="N38" s="280"/>
    </row>
    <row r="39" spans="2:14" ht="15"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22"/>
      <c r="M39" s="280"/>
      <c r="N39" s="280"/>
    </row>
    <row r="40" spans="2:14" ht="15"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22"/>
      <c r="M40" s="280"/>
      <c r="N40" s="280"/>
    </row>
    <row r="41" spans="2:14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5">
      <c r="B42" s="277" t="s">
        <v>282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9"/>
    </row>
    <row r="43" spans="2:14" ht="15"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53" t="s">
        <v>280</v>
      </c>
      <c r="M43" s="220"/>
      <c r="N43" s="222"/>
    </row>
    <row r="44" spans="2:14" ht="15"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24" t="s">
        <v>281</v>
      </c>
      <c r="M44" s="225"/>
      <c r="N44" s="226"/>
    </row>
    <row r="45" spans="2:14" ht="15"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68"/>
      <c r="M45" s="269"/>
      <c r="N45" s="270"/>
    </row>
    <row r="46" spans="2:14" ht="15"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71"/>
      <c r="M46" s="272"/>
      <c r="N46" s="273"/>
    </row>
    <row r="47" spans="2:14" ht="15"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71"/>
      <c r="M47" s="272"/>
      <c r="N47" s="273"/>
    </row>
    <row r="48" spans="2:14" ht="15"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74"/>
      <c r="M48" s="275"/>
      <c r="N48" s="276"/>
    </row>
    <row r="49" spans="2:14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ht="15">
      <c r="B50" s="277" t="s">
        <v>283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9"/>
    </row>
    <row r="51" spans="2:14" ht="16.5" customHeight="1"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53" t="s">
        <v>280</v>
      </c>
      <c r="M51" s="220"/>
      <c r="N51" s="222"/>
    </row>
    <row r="52" spans="2:14" ht="15"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24" t="s">
        <v>281</v>
      </c>
      <c r="M52" s="225"/>
      <c r="N52" s="226"/>
    </row>
    <row r="53" spans="2:14" ht="15"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68"/>
      <c r="M53" s="269"/>
      <c r="N53" s="270"/>
    </row>
    <row r="54" spans="2:14" ht="15"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71"/>
      <c r="M54" s="272"/>
      <c r="N54" s="273"/>
    </row>
    <row r="55" spans="2:14" ht="15"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71"/>
      <c r="M55" s="272"/>
      <c r="N55" s="273"/>
    </row>
    <row r="56" spans="2:14" ht="15"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74"/>
      <c r="M56" s="275"/>
      <c r="N56" s="276"/>
    </row>
    <row r="57" spans="2:14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4" ht="15">
      <c r="B58" s="277" t="s">
        <v>284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9"/>
    </row>
    <row r="59" spans="2:14" ht="15">
      <c r="B59" s="54" t="s">
        <v>468</v>
      </c>
      <c r="C59" s="55"/>
      <c r="D59" s="55"/>
      <c r="E59" s="55"/>
      <c r="F59" s="55" t="s">
        <v>285</v>
      </c>
      <c r="G59" s="55"/>
      <c r="H59" s="55"/>
      <c r="I59" s="55"/>
      <c r="J59" s="55"/>
      <c r="K59" s="55" t="s">
        <v>286</v>
      </c>
      <c r="L59" s="55"/>
      <c r="M59" s="55"/>
      <c r="N59" s="24"/>
    </row>
    <row r="60" spans="2:14" ht="15">
      <c r="B60" s="22"/>
      <c r="C60" s="26"/>
      <c r="D60" s="26"/>
      <c r="E60" s="26"/>
      <c r="F60" s="26" t="s">
        <v>297</v>
      </c>
      <c r="G60" s="26"/>
      <c r="H60" s="26"/>
      <c r="I60" s="26"/>
      <c r="J60" s="26"/>
      <c r="K60" s="26" t="s">
        <v>287</v>
      </c>
      <c r="L60" s="26"/>
      <c r="M60" s="26"/>
      <c r="N60" s="56"/>
    </row>
    <row r="61" spans="2:14" ht="15">
      <c r="B61" s="32"/>
      <c r="C61" s="33"/>
      <c r="D61" s="33"/>
      <c r="E61" s="33"/>
      <c r="F61" s="33"/>
      <c r="G61" s="33"/>
      <c r="H61" s="33"/>
      <c r="I61" s="33"/>
      <c r="J61" s="33"/>
      <c r="K61" s="33" t="s">
        <v>288</v>
      </c>
      <c r="L61" s="33"/>
      <c r="M61" s="33"/>
      <c r="N61" s="57"/>
    </row>
    <row r="62" spans="2:14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30.75" customHeight="1">
      <c r="B63" s="287" t="s">
        <v>476</v>
      </c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9"/>
    </row>
    <row r="64" spans="2:14" s="15" customFormat="1" ht="9.75" customHeight="1">
      <c r="B64" s="290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2"/>
    </row>
    <row r="65" spans="2:14" s="15" customFormat="1" ht="15.75" customHeight="1">
      <c r="B65" s="281" t="s">
        <v>469</v>
      </c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3"/>
    </row>
    <row r="66" spans="2:14" ht="15">
      <c r="B66" s="281" t="s">
        <v>470</v>
      </c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3"/>
    </row>
    <row r="67" spans="2:14" ht="15">
      <c r="B67" s="281" t="s">
        <v>471</v>
      </c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3"/>
    </row>
    <row r="68" spans="2:14" ht="15">
      <c r="B68" s="281" t="s">
        <v>473</v>
      </c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3"/>
    </row>
    <row r="69" spans="2:14" ht="15">
      <c r="B69" s="281" t="s">
        <v>474</v>
      </c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3"/>
    </row>
    <row r="70" spans="2:14" ht="15">
      <c r="B70" s="281" t="s">
        <v>475</v>
      </c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3"/>
    </row>
    <row r="71" spans="2:14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2:14" ht="141.75" customHeight="1">
      <c r="B72" s="286" t="s">
        <v>472</v>
      </c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</row>
    <row r="73" ht="15">
      <c r="N73" s="73"/>
    </row>
  </sheetData>
  <sheetProtection selectLockedCells="1"/>
  <mergeCells count="64">
    <mergeCell ref="B68:N68"/>
    <mergeCell ref="J18:M18"/>
    <mergeCell ref="B4:N4"/>
    <mergeCell ref="C17:F17"/>
    <mergeCell ref="J17:M17"/>
    <mergeCell ref="B3:N3"/>
    <mergeCell ref="C14:F14"/>
    <mergeCell ref="C16:F16"/>
    <mergeCell ref="J11:M11"/>
    <mergeCell ref="C19:F19"/>
    <mergeCell ref="C15:F15"/>
    <mergeCell ref="J7:N7"/>
    <mergeCell ref="B5:N5"/>
    <mergeCell ref="J14:M14"/>
    <mergeCell ref="J16:M16"/>
    <mergeCell ref="J9:M9"/>
    <mergeCell ref="J10:M10"/>
    <mergeCell ref="N18:N19"/>
    <mergeCell ref="C18:F18"/>
    <mergeCell ref="H26:J26"/>
    <mergeCell ref="M24:N24"/>
    <mergeCell ref="M26:N26"/>
    <mergeCell ref="J15:M15"/>
    <mergeCell ref="B22:C22"/>
    <mergeCell ref="L22:N22"/>
    <mergeCell ref="F22:J22"/>
    <mergeCell ref="B20:F20"/>
    <mergeCell ref="J19:M19"/>
    <mergeCell ref="J20:M20"/>
    <mergeCell ref="B29:C32"/>
    <mergeCell ref="L29:N32"/>
    <mergeCell ref="F29:J32"/>
    <mergeCell ref="F23:G23"/>
    <mergeCell ref="F24:G24"/>
    <mergeCell ref="F26:G26"/>
    <mergeCell ref="B28:C28"/>
    <mergeCell ref="F28:J28"/>
    <mergeCell ref="L28:N28"/>
    <mergeCell ref="H24:J24"/>
    <mergeCell ref="B72:N72"/>
    <mergeCell ref="B58:N58"/>
    <mergeCell ref="B63:N63"/>
    <mergeCell ref="B66:N66"/>
    <mergeCell ref="B67:N67"/>
    <mergeCell ref="B70:N70"/>
    <mergeCell ref="B69:N69"/>
    <mergeCell ref="B64:N64"/>
    <mergeCell ref="B65:N65"/>
    <mergeCell ref="B34:N34"/>
    <mergeCell ref="L37:N40"/>
    <mergeCell ref="B35:K40"/>
    <mergeCell ref="M35:N35"/>
    <mergeCell ref="L36:N36"/>
    <mergeCell ref="B50:N50"/>
    <mergeCell ref="L1:N1"/>
    <mergeCell ref="L53:N56"/>
    <mergeCell ref="B42:N42"/>
    <mergeCell ref="B43:K48"/>
    <mergeCell ref="M43:N43"/>
    <mergeCell ref="L44:N44"/>
    <mergeCell ref="L45:N48"/>
    <mergeCell ref="B51:K56"/>
    <mergeCell ref="M51:N51"/>
    <mergeCell ref="L52:N52"/>
  </mergeCells>
  <conditionalFormatting sqref="G20">
    <cfRule type="cellIs" priority="2" dxfId="0" operator="notEqual" stopIfTrue="1">
      <formula>$N$20</formula>
    </cfRule>
  </conditionalFormatting>
  <conditionalFormatting sqref="N20">
    <cfRule type="cellIs" priority="1" dxfId="0" operator="notEqual" stopIfTrue="1">
      <formula>$G$20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:F9"/>
    </sheetView>
  </sheetViews>
  <sheetFormatPr defaultColWidth="11.421875" defaultRowHeight="15"/>
  <cols>
    <col min="1" max="1" width="25.28125" style="0" customWidth="1"/>
    <col min="2" max="2" width="12.7109375" style="0" customWidth="1"/>
    <col min="3" max="3" width="27.8515625" style="0" bestFit="1" customWidth="1"/>
    <col min="4" max="4" width="10.7109375" style="0" customWidth="1"/>
    <col min="5" max="5" width="33.421875" style="0" customWidth="1"/>
    <col min="6" max="6" width="71.00390625" style="0" bestFit="1" customWidth="1"/>
    <col min="7" max="7" width="42.7109375" style="0" customWidth="1"/>
  </cols>
  <sheetData>
    <row r="1" spans="1:6" ht="14.25">
      <c r="A1" s="72" t="s">
        <v>303</v>
      </c>
      <c r="B1" s="72" t="s">
        <v>324</v>
      </c>
      <c r="C1" s="72" t="s">
        <v>304</v>
      </c>
      <c r="D1" s="72" t="s">
        <v>54</v>
      </c>
      <c r="E1" s="72" t="s">
        <v>305</v>
      </c>
      <c r="F1" s="72" t="s">
        <v>234</v>
      </c>
    </row>
    <row r="2" spans="1:6" ht="14.25">
      <c r="A2" s="83" t="s">
        <v>43</v>
      </c>
      <c r="B2" s="84" t="s">
        <v>319</v>
      </c>
      <c r="C2" s="84" t="s">
        <v>425</v>
      </c>
      <c r="D2" s="85" t="s">
        <v>304</v>
      </c>
      <c r="E2" s="84" t="s">
        <v>306</v>
      </c>
      <c r="F2" s="72" t="str">
        <f aca="true" t="shared" si="0" ref="F2:F15">CONCATENATE("A ",B2," ",C2,", ",D2,", ",E2)</f>
        <v>A Madame Evelyne DURRAND, IEN, ce.9710934n@ac-guadeloupe.fr</v>
      </c>
    </row>
    <row r="3" spans="1:6" ht="14.25">
      <c r="A3" s="106" t="s">
        <v>367</v>
      </c>
      <c r="B3" s="84" t="s">
        <v>319</v>
      </c>
      <c r="C3" s="84" t="s">
        <v>371</v>
      </c>
      <c r="D3" s="85" t="s">
        <v>304</v>
      </c>
      <c r="E3" s="84" t="s">
        <v>318</v>
      </c>
      <c r="F3" s="72" t="str">
        <f t="shared" si="0"/>
        <v>A Madame Geneviève STROZYK-AUBRUN , IEN, ce.9710936r@ac-guadeloupe.fr</v>
      </c>
    </row>
    <row r="4" spans="1:6" ht="14.25">
      <c r="A4" s="83" t="s">
        <v>301</v>
      </c>
      <c r="B4" s="84" t="s">
        <v>319</v>
      </c>
      <c r="C4" s="84" t="s">
        <v>321</v>
      </c>
      <c r="D4" s="85" t="s">
        <v>304</v>
      </c>
      <c r="E4" s="84" t="s">
        <v>308</v>
      </c>
      <c r="F4" s="72" t="str">
        <f t="shared" si="0"/>
        <v>A Madame Daniella DOLIUM , IEN, ce.9710928g@ac-guadeloupe.fr</v>
      </c>
    </row>
    <row r="5" spans="1:6" ht="14.25">
      <c r="A5" s="83" t="s">
        <v>298</v>
      </c>
      <c r="B5" s="84" t="s">
        <v>320</v>
      </c>
      <c r="C5" s="84" t="s">
        <v>426</v>
      </c>
      <c r="D5" s="85" t="s">
        <v>304</v>
      </c>
      <c r="E5" s="84" t="s">
        <v>309</v>
      </c>
      <c r="F5" s="72" t="str">
        <f t="shared" si="0"/>
        <v>A Monsieur Fabrice LOMON, IEN, ce.9710930j@ac-guadeloupe.fr</v>
      </c>
    </row>
    <row r="6" spans="1:6" ht="14.25">
      <c r="A6" s="83" t="s">
        <v>44</v>
      </c>
      <c r="B6" s="84" t="s">
        <v>319</v>
      </c>
      <c r="C6" s="84" t="s">
        <v>427</v>
      </c>
      <c r="D6" s="85" t="s">
        <v>428</v>
      </c>
      <c r="E6" s="84" t="s">
        <v>310</v>
      </c>
      <c r="F6" s="72" t="str">
        <f t="shared" si="0"/>
        <v>A Madame Nathalie ZEBRE, IEN (ff), ce.9710927f@ac-guadeloupe.fr</v>
      </c>
    </row>
    <row r="7" spans="1:6" ht="14.25">
      <c r="A7" s="83" t="s">
        <v>302</v>
      </c>
      <c r="B7" s="84" t="s">
        <v>320</v>
      </c>
      <c r="C7" s="84" t="s">
        <v>325</v>
      </c>
      <c r="D7" s="85" t="s">
        <v>304</v>
      </c>
      <c r="E7" s="84" t="s">
        <v>311</v>
      </c>
      <c r="F7" s="72" t="str">
        <f t="shared" si="0"/>
        <v>A Monsieur Matthieu CHALCOU , IEN, ce.9710929h@ac-guadeloupe.fr</v>
      </c>
    </row>
    <row r="8" spans="1:6" ht="14.25">
      <c r="A8" s="83" t="s">
        <v>352</v>
      </c>
      <c r="B8" s="84" t="s">
        <v>320</v>
      </c>
      <c r="C8" s="86" t="s">
        <v>290</v>
      </c>
      <c r="D8" s="85" t="s">
        <v>304</v>
      </c>
      <c r="E8" s="84" t="s">
        <v>312</v>
      </c>
      <c r="F8" s="72" t="str">
        <f t="shared" si="0"/>
        <v>A Monsieur Olivier MIRVAL, IEN, ce.9710932l@ac-guadeloupe.fr</v>
      </c>
    </row>
    <row r="9" spans="1:6" ht="14.25">
      <c r="A9" s="83" t="s">
        <v>45</v>
      </c>
      <c r="B9" s="84" t="s">
        <v>319</v>
      </c>
      <c r="C9" s="84" t="s">
        <v>429</v>
      </c>
      <c r="D9" s="85" t="s">
        <v>304</v>
      </c>
      <c r="E9" s="84" t="s">
        <v>313</v>
      </c>
      <c r="F9" s="72" t="str">
        <f t="shared" si="0"/>
        <v>A Madame Corinne LETIN-MAGDELEINE, IEN, ce.9710980k@ac-guadeloupe.fr</v>
      </c>
    </row>
    <row r="10" spans="1:6" ht="14.25">
      <c r="A10" s="83" t="s">
        <v>46</v>
      </c>
      <c r="B10" s="84" t="s">
        <v>320</v>
      </c>
      <c r="C10" s="84" t="s">
        <v>430</v>
      </c>
      <c r="D10" s="85" t="s">
        <v>304</v>
      </c>
      <c r="E10" s="84" t="s">
        <v>314</v>
      </c>
      <c r="F10" s="72" t="str">
        <f t="shared" si="0"/>
        <v>A Monsieur Dominique BOYER, IEN, ce.9710994v@ac-guadeloupe.fr</v>
      </c>
    </row>
    <row r="11" spans="1:6" ht="14.25">
      <c r="A11" s="83" t="s">
        <v>47</v>
      </c>
      <c r="B11" s="84" t="s">
        <v>320</v>
      </c>
      <c r="C11" s="84" t="s">
        <v>322</v>
      </c>
      <c r="D11" s="85" t="s">
        <v>304</v>
      </c>
      <c r="E11" s="84" t="s">
        <v>315</v>
      </c>
      <c r="F11" s="72" t="str">
        <f t="shared" si="0"/>
        <v>A Monsieur Bernard DRYMON , IEN, ce.9710933m@ac-guadeloupe.fr</v>
      </c>
    </row>
    <row r="12" spans="1:6" ht="14.25">
      <c r="A12" s="83" t="s">
        <v>353</v>
      </c>
      <c r="B12" s="84" t="s">
        <v>319</v>
      </c>
      <c r="C12" s="84" t="s">
        <v>431</v>
      </c>
      <c r="D12" s="85" t="s">
        <v>304</v>
      </c>
      <c r="E12" s="84" t="s">
        <v>307</v>
      </c>
      <c r="F12" s="72" t="str">
        <f t="shared" si="0"/>
        <v>A Madame Annick PATCHE, IEN, ce.9710935p@ac-guadeloupe.fr</v>
      </c>
    </row>
    <row r="13" spans="1:6" ht="14.25">
      <c r="A13" s="83" t="s">
        <v>299</v>
      </c>
      <c r="B13" s="84" t="s">
        <v>320</v>
      </c>
      <c r="C13" s="84" t="s">
        <v>323</v>
      </c>
      <c r="D13" s="85" t="s">
        <v>304</v>
      </c>
      <c r="E13" s="84" t="s">
        <v>316</v>
      </c>
      <c r="F13" s="72" t="str">
        <f t="shared" si="0"/>
        <v>A Monsieur Jean-Louis LAZARD , IEN, ce.9711129a@ac-guadeloupe.fr</v>
      </c>
    </row>
    <row r="14" spans="1:6" ht="14.25">
      <c r="A14" s="83" t="s">
        <v>300</v>
      </c>
      <c r="B14" s="84" t="s">
        <v>320</v>
      </c>
      <c r="C14" s="84" t="s">
        <v>432</v>
      </c>
      <c r="D14" s="85" t="s">
        <v>304</v>
      </c>
      <c r="E14" s="84" t="s">
        <v>317</v>
      </c>
      <c r="F14" s="72" t="str">
        <f t="shared" si="0"/>
        <v>A Monsieur Carlos CRUZ, IEN, ce.9710931k@ac-guadeloupe.fr</v>
      </c>
    </row>
    <row r="15" spans="1:6" ht="14.25">
      <c r="A15" s="83" t="s">
        <v>368</v>
      </c>
      <c r="B15" s="85" t="s">
        <v>319</v>
      </c>
      <c r="C15" s="85" t="s">
        <v>433</v>
      </c>
      <c r="D15" s="85" t="s">
        <v>369</v>
      </c>
      <c r="E15" s="108" t="s">
        <v>370</v>
      </c>
      <c r="F15" s="72" t="str">
        <f t="shared" si="0"/>
        <v>A Madame Cynthia FRENET, IEN-ADJ IA, ce.ienadjoint@ac-guadeloupe.fr</v>
      </c>
    </row>
    <row r="16" spans="1:7" ht="14.25">
      <c r="A16" s="70"/>
      <c r="B16" s="70"/>
      <c r="C16" s="70"/>
      <c r="D16" s="70"/>
      <c r="E16" s="70"/>
      <c r="F16" s="71"/>
      <c r="G16" s="71"/>
    </row>
    <row r="17" spans="2:6" ht="14.25">
      <c r="B17" s="71"/>
      <c r="C17" s="71"/>
      <c r="D17" s="71"/>
      <c r="E17" s="71"/>
      <c r="F17" s="71"/>
    </row>
  </sheetData>
  <sheetProtection/>
  <autoFilter ref="A1:F14"/>
  <hyperlinks>
    <hyperlink ref="E15" r:id="rId1" display="ce.ienadjoint@ac-guadeloupe.f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0"/>
  <sheetViews>
    <sheetView zoomScalePageLayoutView="0" workbookViewId="0" topLeftCell="A52">
      <selection activeCell="H88" sqref="H88"/>
    </sheetView>
  </sheetViews>
  <sheetFormatPr defaultColWidth="11.421875" defaultRowHeight="15"/>
  <cols>
    <col min="1" max="1" width="20.00390625" style="0" customWidth="1"/>
    <col min="2" max="2" width="4.00390625" style="0" customWidth="1"/>
    <col min="3" max="3" width="12.57421875" style="0" bestFit="1" customWidth="1"/>
    <col min="4" max="4" width="4.57421875" style="0" customWidth="1"/>
    <col min="5" max="5" width="22.140625" style="0" customWidth="1"/>
    <col min="6" max="6" width="3.57421875" style="0" customWidth="1"/>
    <col min="7" max="7" width="23.57421875" style="0" customWidth="1"/>
    <col min="9" max="9" width="6.00390625" style="0" customWidth="1"/>
    <col min="13" max="13" width="4.7109375" style="0" customWidth="1"/>
  </cols>
  <sheetData>
    <row r="1" ht="15" thickBot="1"/>
    <row r="2" spans="1:12" ht="14.25">
      <c r="A2" s="324" t="s">
        <v>0</v>
      </c>
      <c r="B2" s="327"/>
      <c r="C2" s="327"/>
      <c r="D2" s="327"/>
      <c r="E2" s="327"/>
      <c r="F2" s="327"/>
      <c r="G2" s="327"/>
      <c r="H2" s="328"/>
      <c r="J2" s="324" t="s">
        <v>10</v>
      </c>
      <c r="K2" s="325"/>
      <c r="L2" s="326"/>
    </row>
    <row r="3" spans="1:12" ht="14.25">
      <c r="A3" s="329" t="s">
        <v>235</v>
      </c>
      <c r="B3" s="330"/>
      <c r="C3" s="330"/>
      <c r="D3" s="330"/>
      <c r="E3" s="330"/>
      <c r="F3" s="330"/>
      <c r="G3" s="330"/>
      <c r="H3" s="331"/>
      <c r="J3" s="321" t="s">
        <v>236</v>
      </c>
      <c r="K3" s="322"/>
      <c r="L3" s="323"/>
    </row>
    <row r="4" spans="1:12" ht="14.25">
      <c r="A4" s="315" t="s">
        <v>1</v>
      </c>
      <c r="B4" s="316"/>
      <c r="C4" s="316"/>
      <c r="D4" s="316"/>
      <c r="E4" s="316"/>
      <c r="F4" s="316"/>
      <c r="G4" s="316"/>
      <c r="H4" s="317"/>
      <c r="J4" s="315" t="s">
        <v>11</v>
      </c>
      <c r="K4" s="316"/>
      <c r="L4" s="317"/>
    </row>
    <row r="5" spans="1:12" ht="14.25">
      <c r="A5" s="315" t="s">
        <v>2</v>
      </c>
      <c r="B5" s="316"/>
      <c r="C5" s="316"/>
      <c r="D5" s="316"/>
      <c r="E5" s="316"/>
      <c r="F5" s="316"/>
      <c r="G5" s="316"/>
      <c r="H5" s="317"/>
      <c r="J5" s="315" t="s">
        <v>359</v>
      </c>
      <c r="K5" s="316"/>
      <c r="L5" s="317"/>
    </row>
    <row r="6" spans="1:12" ht="14.25">
      <c r="A6" s="315" t="s">
        <v>3</v>
      </c>
      <c r="B6" s="316"/>
      <c r="C6" s="316"/>
      <c r="D6" s="316"/>
      <c r="E6" s="316"/>
      <c r="F6" s="316"/>
      <c r="G6" s="316"/>
      <c r="H6" s="317"/>
      <c r="J6" s="315" t="s">
        <v>12</v>
      </c>
      <c r="K6" s="316"/>
      <c r="L6" s="317"/>
    </row>
    <row r="7" spans="1:12" ht="14.25">
      <c r="A7" s="315" t="s">
        <v>4</v>
      </c>
      <c r="B7" s="316"/>
      <c r="C7" s="316"/>
      <c r="D7" s="316"/>
      <c r="E7" s="316"/>
      <c r="F7" s="316"/>
      <c r="G7" s="316"/>
      <c r="H7" s="317"/>
      <c r="J7" s="315" t="s">
        <v>13</v>
      </c>
      <c r="K7" s="316"/>
      <c r="L7" s="317"/>
    </row>
    <row r="8" spans="1:12" ht="14.25">
      <c r="A8" s="315" t="s">
        <v>5</v>
      </c>
      <c r="B8" s="316"/>
      <c r="C8" s="316"/>
      <c r="D8" s="316"/>
      <c r="E8" s="316"/>
      <c r="F8" s="316"/>
      <c r="G8" s="316"/>
      <c r="H8" s="317"/>
      <c r="J8" s="315" t="s">
        <v>14</v>
      </c>
      <c r="K8" s="316"/>
      <c r="L8" s="317"/>
    </row>
    <row r="9" spans="1:12" ht="14.25">
      <c r="A9" s="315" t="s">
        <v>6</v>
      </c>
      <c r="B9" s="316"/>
      <c r="C9" s="316"/>
      <c r="D9" s="316"/>
      <c r="E9" s="316"/>
      <c r="F9" s="316"/>
      <c r="G9" s="316"/>
      <c r="H9" s="317"/>
      <c r="J9" s="315" t="s">
        <v>15</v>
      </c>
      <c r="K9" s="316"/>
      <c r="L9" s="317"/>
    </row>
    <row r="10" spans="1:12" ht="14.25">
      <c r="A10" s="315" t="s">
        <v>7</v>
      </c>
      <c r="B10" s="316"/>
      <c r="C10" s="316"/>
      <c r="D10" s="316"/>
      <c r="E10" s="316"/>
      <c r="F10" s="316"/>
      <c r="G10" s="316"/>
      <c r="H10" s="317"/>
      <c r="J10" s="315" t="s">
        <v>16</v>
      </c>
      <c r="K10" s="316"/>
      <c r="L10" s="317"/>
    </row>
    <row r="11" spans="1:12" ht="14.25">
      <c r="A11" s="315" t="s">
        <v>8</v>
      </c>
      <c r="B11" s="316"/>
      <c r="C11" s="316"/>
      <c r="D11" s="316"/>
      <c r="E11" s="316"/>
      <c r="F11" s="316"/>
      <c r="G11" s="316"/>
      <c r="H11" s="317"/>
      <c r="J11" s="315" t="s">
        <v>17</v>
      </c>
      <c r="K11" s="316"/>
      <c r="L11" s="317"/>
    </row>
    <row r="12" spans="1:12" ht="15" thickBot="1">
      <c r="A12" s="318" t="s">
        <v>9</v>
      </c>
      <c r="B12" s="319"/>
      <c r="C12" s="319"/>
      <c r="D12" s="319"/>
      <c r="E12" s="319"/>
      <c r="F12" s="319"/>
      <c r="G12" s="319"/>
      <c r="H12" s="320"/>
      <c r="J12" s="315" t="s">
        <v>18</v>
      </c>
      <c r="K12" s="316"/>
      <c r="L12" s="317"/>
    </row>
    <row r="13" spans="10:12" ht="15" thickBot="1">
      <c r="J13" s="315" t="s">
        <v>19</v>
      </c>
      <c r="K13" s="316"/>
      <c r="L13" s="317"/>
    </row>
    <row r="14" spans="1:12" ht="14.25">
      <c r="A14" s="324" t="s">
        <v>24</v>
      </c>
      <c r="B14" s="326"/>
      <c r="E14" s="3"/>
      <c r="G14" s="3"/>
      <c r="J14" s="315" t="s">
        <v>20</v>
      </c>
      <c r="K14" s="316"/>
      <c r="L14" s="317"/>
    </row>
    <row r="15" spans="1:12" ht="14.25">
      <c r="A15" s="321" t="s">
        <v>236</v>
      </c>
      <c r="B15" s="323"/>
      <c r="C15" s="4"/>
      <c r="D15" s="4"/>
      <c r="E15" s="12" t="s">
        <v>236</v>
      </c>
      <c r="G15" s="1" t="s">
        <v>267</v>
      </c>
      <c r="J15" s="315" t="s">
        <v>21</v>
      </c>
      <c r="K15" s="316"/>
      <c r="L15" s="317"/>
    </row>
    <row r="16" spans="1:12" ht="14.25">
      <c r="A16" s="315" t="s">
        <v>25</v>
      </c>
      <c r="B16" s="317"/>
      <c r="E16" s="1" t="s">
        <v>29</v>
      </c>
      <c r="G16" s="1" t="s">
        <v>261</v>
      </c>
      <c r="J16" s="315" t="s">
        <v>360</v>
      </c>
      <c r="K16" s="316"/>
      <c r="L16" s="317"/>
    </row>
    <row r="17" spans="1:12" ht="15" thickBot="1">
      <c r="A17" s="315" t="s">
        <v>26</v>
      </c>
      <c r="B17" s="317"/>
      <c r="E17" s="2" t="s">
        <v>30</v>
      </c>
      <c r="G17" s="2" t="s">
        <v>263</v>
      </c>
      <c r="J17" s="315" t="s">
        <v>31</v>
      </c>
      <c r="K17" s="316"/>
      <c r="L17" s="317"/>
    </row>
    <row r="18" spans="1:12" ht="14.25">
      <c r="A18" s="315" t="s">
        <v>27</v>
      </c>
      <c r="B18" s="317"/>
      <c r="J18" s="315" t="s">
        <v>22</v>
      </c>
      <c r="K18" s="316"/>
      <c r="L18" s="317"/>
    </row>
    <row r="19" spans="1:12" ht="15" thickBot="1">
      <c r="A19" s="318" t="s">
        <v>28</v>
      </c>
      <c r="B19" s="320"/>
      <c r="J19" s="318" t="s">
        <v>23</v>
      </c>
      <c r="K19" s="319"/>
      <c r="L19" s="320"/>
    </row>
    <row r="20" ht="15" thickBot="1"/>
    <row r="21" spans="1:7" ht="14.25">
      <c r="A21" s="335" t="s">
        <v>32</v>
      </c>
      <c r="B21" s="327"/>
      <c r="C21" s="327"/>
      <c r="D21" s="327"/>
      <c r="E21" s="328"/>
      <c r="G21" s="3"/>
    </row>
    <row r="22" spans="1:7" ht="14.25">
      <c r="A22" s="332" t="s">
        <v>236</v>
      </c>
      <c r="B22" s="333"/>
      <c r="C22" s="333"/>
      <c r="D22" s="333"/>
      <c r="E22" s="334"/>
      <c r="G22" s="1" t="s">
        <v>267</v>
      </c>
    </row>
    <row r="23" spans="1:7" ht="14.25">
      <c r="A23" s="315" t="s">
        <v>38</v>
      </c>
      <c r="B23" s="316"/>
      <c r="C23" s="316"/>
      <c r="D23" s="316"/>
      <c r="E23" s="317"/>
      <c r="G23" s="1" t="s">
        <v>262</v>
      </c>
    </row>
    <row r="24" spans="1:7" ht="14.25">
      <c r="A24" s="315" t="s">
        <v>33</v>
      </c>
      <c r="B24" s="316"/>
      <c r="C24" s="316"/>
      <c r="D24" s="316"/>
      <c r="E24" s="317"/>
      <c r="G24" s="1" t="s">
        <v>264</v>
      </c>
    </row>
    <row r="25" spans="1:7" ht="14.25">
      <c r="A25" s="315" t="s">
        <v>37</v>
      </c>
      <c r="B25" s="316"/>
      <c r="C25" s="316"/>
      <c r="D25" s="316"/>
      <c r="E25" s="317"/>
      <c r="G25" s="1" t="s">
        <v>265</v>
      </c>
    </row>
    <row r="26" spans="1:7" ht="15" thickBot="1">
      <c r="A26" s="315" t="s">
        <v>42</v>
      </c>
      <c r="B26" s="316"/>
      <c r="C26" s="316"/>
      <c r="D26" s="316"/>
      <c r="E26" s="317"/>
      <c r="G26" s="2" t="s">
        <v>266</v>
      </c>
    </row>
    <row r="27" spans="1:5" ht="14.25">
      <c r="A27" s="315" t="s">
        <v>35</v>
      </c>
      <c r="B27" s="316"/>
      <c r="C27" s="316"/>
      <c r="D27" s="316"/>
      <c r="E27" s="317"/>
    </row>
    <row r="28" spans="1:5" ht="14.25">
      <c r="A28" s="315" t="s">
        <v>41</v>
      </c>
      <c r="B28" s="316"/>
      <c r="C28" s="316"/>
      <c r="D28" s="316"/>
      <c r="E28" s="317"/>
    </row>
    <row r="29" spans="1:5" ht="14.25">
      <c r="A29" s="315" t="s">
        <v>40</v>
      </c>
      <c r="B29" s="316"/>
      <c r="C29" s="316"/>
      <c r="D29" s="316"/>
      <c r="E29" s="317"/>
    </row>
    <row r="30" spans="1:5" ht="14.25">
      <c r="A30" s="315" t="s">
        <v>36</v>
      </c>
      <c r="B30" s="316"/>
      <c r="C30" s="316"/>
      <c r="D30" s="316"/>
      <c r="E30" s="317"/>
    </row>
    <row r="31" spans="1:5" ht="14.25">
      <c r="A31" s="315" t="s">
        <v>34</v>
      </c>
      <c r="B31" s="316"/>
      <c r="C31" s="316"/>
      <c r="D31" s="316"/>
      <c r="E31" s="317"/>
    </row>
    <row r="32" spans="1:5" ht="15" thickBot="1">
      <c r="A32" s="318" t="s">
        <v>39</v>
      </c>
      <c r="B32" s="319"/>
      <c r="C32" s="319"/>
      <c r="D32" s="319"/>
      <c r="E32" s="320"/>
    </row>
    <row r="35" ht="15" thickBot="1"/>
    <row r="36" spans="2:9" ht="14.25">
      <c r="B36" s="324" t="s">
        <v>0</v>
      </c>
      <c r="C36" s="327"/>
      <c r="D36" s="327"/>
      <c r="E36" s="327"/>
      <c r="F36" s="327"/>
      <c r="G36" s="327"/>
      <c r="H36" s="327"/>
      <c r="I36" s="328"/>
    </row>
    <row r="37" spans="2:9" ht="14.25">
      <c r="B37" s="329" t="s">
        <v>235</v>
      </c>
      <c r="C37" s="330"/>
      <c r="D37" s="330"/>
      <c r="E37" s="330"/>
      <c r="F37" s="330"/>
      <c r="G37" s="330"/>
      <c r="H37" s="330"/>
      <c r="I37" s="331"/>
    </row>
    <row r="38" spans="1:9" ht="14.25">
      <c r="A38">
        <v>1</v>
      </c>
      <c r="B38" s="315" t="s">
        <v>1</v>
      </c>
      <c r="C38" s="316"/>
      <c r="D38" s="316"/>
      <c r="E38" s="316"/>
      <c r="F38" s="316"/>
      <c r="G38" s="316"/>
      <c r="H38" s="316"/>
      <c r="I38" s="317"/>
    </row>
    <row r="39" spans="1:9" ht="14.25">
      <c r="A39">
        <v>2</v>
      </c>
      <c r="B39" s="315" t="s">
        <v>2</v>
      </c>
      <c r="C39" s="316"/>
      <c r="D39" s="316"/>
      <c r="E39" s="316"/>
      <c r="F39" s="316"/>
      <c r="G39" s="316"/>
      <c r="H39" s="316"/>
      <c r="I39" s="317"/>
    </row>
    <row r="40" spans="1:9" ht="14.25">
      <c r="A40">
        <v>3</v>
      </c>
      <c r="B40" s="315" t="s">
        <v>3</v>
      </c>
      <c r="C40" s="316"/>
      <c r="D40" s="316"/>
      <c r="E40" s="316"/>
      <c r="F40" s="316"/>
      <c r="G40" s="316"/>
      <c r="H40" s="316"/>
      <c r="I40" s="317"/>
    </row>
    <row r="41" spans="1:9" ht="14.25">
      <c r="A41">
        <v>4</v>
      </c>
      <c r="B41" s="315" t="s">
        <v>4</v>
      </c>
      <c r="C41" s="316"/>
      <c r="D41" s="316"/>
      <c r="E41" s="316"/>
      <c r="F41" s="316"/>
      <c r="G41" s="316"/>
      <c r="H41" s="316"/>
      <c r="I41" s="317"/>
    </row>
    <row r="42" spans="1:9" ht="14.25">
      <c r="A42">
        <v>5</v>
      </c>
      <c r="B42" s="315" t="s">
        <v>5</v>
      </c>
      <c r="C42" s="316"/>
      <c r="D42" s="316"/>
      <c r="E42" s="316"/>
      <c r="F42" s="316"/>
      <c r="G42" s="316"/>
      <c r="H42" s="316"/>
      <c r="I42" s="317"/>
    </row>
    <row r="43" spans="1:9" ht="14.25">
      <c r="A43">
        <v>6</v>
      </c>
      <c r="B43" s="315" t="s">
        <v>6</v>
      </c>
      <c r="C43" s="316"/>
      <c r="D43" s="316"/>
      <c r="E43" s="316"/>
      <c r="F43" s="316"/>
      <c r="G43" s="316"/>
      <c r="H43" s="316"/>
      <c r="I43" s="317"/>
    </row>
    <row r="44" spans="1:9" ht="14.25">
      <c r="A44">
        <v>7</v>
      </c>
      <c r="B44" s="315" t="s">
        <v>7</v>
      </c>
      <c r="C44" s="316"/>
      <c r="D44" s="316"/>
      <c r="E44" s="316"/>
      <c r="F44" s="316"/>
      <c r="G44" s="316"/>
      <c r="H44" s="316"/>
      <c r="I44" s="317"/>
    </row>
    <row r="45" spans="1:9" ht="14.25">
      <c r="A45">
        <v>8</v>
      </c>
      <c r="B45" s="315" t="s">
        <v>8</v>
      </c>
      <c r="C45" s="316"/>
      <c r="D45" s="316"/>
      <c r="E45" s="316"/>
      <c r="F45" s="316"/>
      <c r="G45" s="316"/>
      <c r="H45" s="316"/>
      <c r="I45" s="317"/>
    </row>
    <row r="46" spans="1:9" ht="15" thickBot="1">
      <c r="A46">
        <v>9</v>
      </c>
      <c r="B46" s="318" t="s">
        <v>9</v>
      </c>
      <c r="C46" s="319"/>
      <c r="D46" s="319"/>
      <c r="E46" s="319"/>
      <c r="F46" s="319"/>
      <c r="G46" s="319"/>
      <c r="H46" s="319"/>
      <c r="I46" s="320"/>
    </row>
    <row r="49" ht="15" thickBot="1"/>
    <row r="50" spans="2:4" ht="14.25">
      <c r="B50" s="324" t="s">
        <v>10</v>
      </c>
      <c r="C50" s="325"/>
      <c r="D50" s="326"/>
    </row>
    <row r="51" spans="2:4" ht="14.25">
      <c r="B51" s="321" t="s">
        <v>236</v>
      </c>
      <c r="C51" s="322"/>
      <c r="D51" s="323"/>
    </row>
    <row r="52" spans="1:4" ht="14.25">
      <c r="A52">
        <v>1</v>
      </c>
      <c r="B52" s="315" t="s">
        <v>11</v>
      </c>
      <c r="C52" s="316"/>
      <c r="D52" s="317"/>
    </row>
    <row r="53" spans="1:4" ht="14.25">
      <c r="A53">
        <v>2</v>
      </c>
      <c r="B53" s="315" t="s">
        <v>359</v>
      </c>
      <c r="C53" s="316"/>
      <c r="D53" s="317"/>
    </row>
    <row r="54" spans="1:4" ht="14.25">
      <c r="A54">
        <v>3</v>
      </c>
      <c r="B54" s="315" t="s">
        <v>12</v>
      </c>
      <c r="C54" s="316"/>
      <c r="D54" s="317"/>
    </row>
    <row r="55" spans="1:4" ht="14.25">
      <c r="A55">
        <v>4</v>
      </c>
      <c r="B55" s="315" t="s">
        <v>13</v>
      </c>
      <c r="C55" s="316"/>
      <c r="D55" s="317"/>
    </row>
    <row r="56" spans="1:4" ht="14.25">
      <c r="A56">
        <v>5</v>
      </c>
      <c r="B56" s="315" t="s">
        <v>14</v>
      </c>
      <c r="C56" s="316"/>
      <c r="D56" s="317"/>
    </row>
    <row r="57" spans="1:4" ht="14.25">
      <c r="A57">
        <v>6</v>
      </c>
      <c r="B57" s="315" t="s">
        <v>15</v>
      </c>
      <c r="C57" s="316"/>
      <c r="D57" s="317"/>
    </row>
    <row r="58" spans="1:4" ht="14.25">
      <c r="A58">
        <v>7</v>
      </c>
      <c r="B58" s="315" t="s">
        <v>16</v>
      </c>
      <c r="C58" s="316"/>
      <c r="D58" s="317"/>
    </row>
    <row r="59" spans="1:4" ht="14.25">
      <c r="A59">
        <v>8</v>
      </c>
      <c r="B59" s="315" t="s">
        <v>17</v>
      </c>
      <c r="C59" s="316"/>
      <c r="D59" s="317"/>
    </row>
    <row r="60" spans="1:4" ht="14.25">
      <c r="A60">
        <v>9</v>
      </c>
      <c r="B60" s="315" t="s">
        <v>18</v>
      </c>
      <c r="C60" s="316"/>
      <c r="D60" s="317"/>
    </row>
    <row r="61" spans="1:4" ht="14.25">
      <c r="A61">
        <v>10</v>
      </c>
      <c r="B61" s="315" t="s">
        <v>19</v>
      </c>
      <c r="C61" s="316"/>
      <c r="D61" s="317"/>
    </row>
    <row r="62" spans="1:4" ht="14.25">
      <c r="A62">
        <v>11</v>
      </c>
      <c r="B62" s="315" t="s">
        <v>20</v>
      </c>
      <c r="C62" s="316"/>
      <c r="D62" s="317"/>
    </row>
    <row r="63" spans="1:4" ht="14.25">
      <c r="A63">
        <v>12</v>
      </c>
      <c r="B63" s="315" t="s">
        <v>21</v>
      </c>
      <c r="C63" s="316"/>
      <c r="D63" s="317"/>
    </row>
    <row r="64" spans="1:4" ht="14.25">
      <c r="A64">
        <v>13</v>
      </c>
      <c r="B64" s="315" t="s">
        <v>360</v>
      </c>
      <c r="C64" s="316"/>
      <c r="D64" s="317"/>
    </row>
    <row r="65" spans="1:4" ht="14.25">
      <c r="A65">
        <v>14</v>
      </c>
      <c r="B65" s="315" t="s">
        <v>31</v>
      </c>
      <c r="C65" s="316"/>
      <c r="D65" s="317"/>
    </row>
    <row r="66" spans="1:4" ht="14.25">
      <c r="A66">
        <v>15</v>
      </c>
      <c r="B66" s="315" t="s">
        <v>22</v>
      </c>
      <c r="C66" s="316"/>
      <c r="D66" s="317"/>
    </row>
    <row r="67" spans="1:4" ht="15" thickBot="1">
      <c r="A67">
        <v>16</v>
      </c>
      <c r="B67" s="318" t="s">
        <v>23</v>
      </c>
      <c r="C67" s="319"/>
      <c r="D67" s="320"/>
    </row>
    <row r="72" ht="15" thickBot="1"/>
    <row r="73" spans="2:10" ht="14.25">
      <c r="B73" s="96" t="s">
        <v>10</v>
      </c>
      <c r="C73" s="97"/>
      <c r="D73" s="98"/>
      <c r="H73" s="96" t="s">
        <v>354</v>
      </c>
      <c r="I73" s="97"/>
      <c r="J73" s="98"/>
    </row>
    <row r="74" spans="2:10" ht="14.25">
      <c r="B74" s="99" t="s">
        <v>236</v>
      </c>
      <c r="C74" s="100"/>
      <c r="D74" s="101"/>
      <c r="H74" s="99"/>
      <c r="I74" s="100"/>
      <c r="J74" s="101"/>
    </row>
    <row r="75" spans="1:10" ht="14.25">
      <c r="A75">
        <v>1</v>
      </c>
      <c r="B75" s="90" t="s">
        <v>11</v>
      </c>
      <c r="C75" s="91"/>
      <c r="D75" s="92"/>
      <c r="G75">
        <v>1</v>
      </c>
      <c r="H75" s="111" t="s">
        <v>434</v>
      </c>
      <c r="I75" s="91"/>
      <c r="J75" s="92"/>
    </row>
    <row r="76" spans="1:10" ht="14.25">
      <c r="A76">
        <v>2</v>
      </c>
      <c r="B76" s="102" t="s">
        <v>359</v>
      </c>
      <c r="C76" s="91"/>
      <c r="D76" s="92"/>
      <c r="G76">
        <v>2</v>
      </c>
      <c r="H76" s="111" t="s">
        <v>435</v>
      </c>
      <c r="I76" s="91"/>
      <c r="J76" s="92"/>
    </row>
    <row r="77" spans="1:10" ht="14.25">
      <c r="A77">
        <v>3</v>
      </c>
      <c r="B77" s="90" t="s">
        <v>12</v>
      </c>
      <c r="C77" s="91"/>
      <c r="D77" s="92"/>
      <c r="G77">
        <v>3</v>
      </c>
      <c r="H77" s="103" t="s">
        <v>355</v>
      </c>
      <c r="I77" s="91"/>
      <c r="J77" s="92"/>
    </row>
    <row r="78" spans="1:10" ht="14.25">
      <c r="A78">
        <v>4</v>
      </c>
      <c r="B78" s="90" t="s">
        <v>13</v>
      </c>
      <c r="C78" s="91"/>
      <c r="D78" s="92"/>
      <c r="G78">
        <v>4</v>
      </c>
      <c r="H78" s="111" t="s">
        <v>434</v>
      </c>
      <c r="I78" s="91"/>
      <c r="J78" s="92"/>
    </row>
    <row r="79" spans="1:10" ht="14.25">
      <c r="A79">
        <v>5</v>
      </c>
      <c r="B79" s="90" t="s">
        <v>14</v>
      </c>
      <c r="C79" s="91"/>
      <c r="D79" s="92"/>
      <c r="G79">
        <v>5</v>
      </c>
      <c r="H79" s="90" t="s">
        <v>356</v>
      </c>
      <c r="I79" s="91"/>
      <c r="J79" s="92"/>
    </row>
    <row r="80" spans="1:10" ht="14.25">
      <c r="A80">
        <v>6</v>
      </c>
      <c r="B80" s="90" t="s">
        <v>15</v>
      </c>
      <c r="C80" s="91"/>
      <c r="D80" s="92"/>
      <c r="G80">
        <v>6</v>
      </c>
      <c r="H80" s="102" t="s">
        <v>362</v>
      </c>
      <c r="I80" s="91"/>
      <c r="J80" s="92"/>
    </row>
    <row r="81" spans="1:10" ht="14.25">
      <c r="A81">
        <v>7</v>
      </c>
      <c r="B81" s="90" t="s">
        <v>16</v>
      </c>
      <c r="C81" s="91"/>
      <c r="D81" s="92"/>
      <c r="G81">
        <v>7</v>
      </c>
      <c r="H81" s="102" t="s">
        <v>362</v>
      </c>
      <c r="I81" s="91"/>
      <c r="J81" s="92"/>
    </row>
    <row r="82" spans="1:10" ht="14.25">
      <c r="A82">
        <v>8</v>
      </c>
      <c r="B82" s="90" t="s">
        <v>17</v>
      </c>
      <c r="C82" s="91"/>
      <c r="D82" s="92"/>
      <c r="G82">
        <v>8</v>
      </c>
      <c r="H82" s="111" t="s">
        <v>436</v>
      </c>
      <c r="I82" s="91"/>
      <c r="J82" s="92"/>
    </row>
    <row r="83" spans="1:10" ht="14.25">
      <c r="A83">
        <v>9</v>
      </c>
      <c r="B83" s="90" t="s">
        <v>18</v>
      </c>
      <c r="C83" s="91"/>
      <c r="D83" s="92"/>
      <c r="G83">
        <v>9</v>
      </c>
      <c r="H83" s="90" t="s">
        <v>357</v>
      </c>
      <c r="I83" s="91"/>
      <c r="J83" s="92"/>
    </row>
    <row r="84" spans="1:10" ht="14.25">
      <c r="A84">
        <v>10</v>
      </c>
      <c r="B84" s="90" t="s">
        <v>19</v>
      </c>
      <c r="C84" s="91"/>
      <c r="D84" s="92"/>
      <c r="G84">
        <v>10</v>
      </c>
      <c r="H84" s="103" t="s">
        <v>366</v>
      </c>
      <c r="I84" s="91"/>
      <c r="J84" s="92"/>
    </row>
    <row r="85" spans="1:10" ht="14.25">
      <c r="A85">
        <v>11</v>
      </c>
      <c r="B85" s="90" t="s">
        <v>20</v>
      </c>
      <c r="C85" s="91"/>
      <c r="D85" s="92"/>
      <c r="G85">
        <v>11</v>
      </c>
      <c r="H85" s="90" t="s">
        <v>358</v>
      </c>
      <c r="I85" s="91"/>
      <c r="J85" s="92"/>
    </row>
    <row r="86" spans="1:10" ht="14.25">
      <c r="A86">
        <v>12</v>
      </c>
      <c r="B86" s="90" t="s">
        <v>21</v>
      </c>
      <c r="C86" s="91"/>
      <c r="D86" s="92"/>
      <c r="G86">
        <v>12</v>
      </c>
      <c r="H86" s="111" t="s">
        <v>435</v>
      </c>
      <c r="I86" s="91"/>
      <c r="J86" s="92"/>
    </row>
    <row r="87" spans="1:10" ht="14.25">
      <c r="A87">
        <v>13</v>
      </c>
      <c r="B87" s="102" t="s">
        <v>360</v>
      </c>
      <c r="C87" s="91"/>
      <c r="D87" s="92"/>
      <c r="G87">
        <v>13</v>
      </c>
      <c r="H87" s="90" t="s">
        <v>355</v>
      </c>
      <c r="I87" s="91"/>
      <c r="J87" s="92"/>
    </row>
    <row r="88" spans="1:10" ht="14.25">
      <c r="A88">
        <v>14</v>
      </c>
      <c r="B88" s="90" t="s">
        <v>31</v>
      </c>
      <c r="C88" s="91"/>
      <c r="D88" s="92"/>
      <c r="G88">
        <v>14</v>
      </c>
      <c r="H88" s="111" t="s">
        <v>434</v>
      </c>
      <c r="I88" s="91"/>
      <c r="J88" s="92"/>
    </row>
    <row r="89" spans="1:10" ht="14.25">
      <c r="A89">
        <v>15</v>
      </c>
      <c r="B89" s="90" t="s">
        <v>22</v>
      </c>
      <c r="C89" s="91"/>
      <c r="D89" s="92"/>
      <c r="G89">
        <v>15</v>
      </c>
      <c r="H89" s="111" t="s">
        <v>355</v>
      </c>
      <c r="I89" s="91"/>
      <c r="J89" s="92"/>
    </row>
    <row r="90" spans="1:10" ht="15" thickBot="1">
      <c r="A90">
        <v>16</v>
      </c>
      <c r="B90" s="93" t="s">
        <v>23</v>
      </c>
      <c r="C90" s="94"/>
      <c r="D90" s="95"/>
      <c r="G90">
        <v>16</v>
      </c>
      <c r="H90" s="111" t="s">
        <v>436</v>
      </c>
      <c r="I90" s="91"/>
      <c r="J90" s="92"/>
    </row>
  </sheetData>
  <sheetProtection/>
  <mergeCells count="76">
    <mergeCell ref="J7:L7"/>
    <mergeCell ref="A7:H7"/>
    <mergeCell ref="J8:L8"/>
    <mergeCell ref="J3:L3"/>
    <mergeCell ref="A3:H3"/>
    <mergeCell ref="A8:H8"/>
    <mergeCell ref="J2:L2"/>
    <mergeCell ref="J4:L4"/>
    <mergeCell ref="A2:H2"/>
    <mergeCell ref="A4:H4"/>
    <mergeCell ref="A5:H5"/>
    <mergeCell ref="A6:H6"/>
    <mergeCell ref="J5:L5"/>
    <mergeCell ref="J6:L6"/>
    <mergeCell ref="A32:E32"/>
    <mergeCell ref="A23:E23"/>
    <mergeCell ref="A24:E24"/>
    <mergeCell ref="A25:E25"/>
    <mergeCell ref="A26:E26"/>
    <mergeCell ref="A27:E27"/>
    <mergeCell ref="A28:E28"/>
    <mergeCell ref="J15:L15"/>
    <mergeCell ref="J16:L16"/>
    <mergeCell ref="J18:L18"/>
    <mergeCell ref="A29:E29"/>
    <mergeCell ref="A30:E30"/>
    <mergeCell ref="A31:E31"/>
    <mergeCell ref="J13:L13"/>
    <mergeCell ref="A15:B15"/>
    <mergeCell ref="J17:L17"/>
    <mergeCell ref="J19:L19"/>
    <mergeCell ref="A22:E22"/>
    <mergeCell ref="A21:E21"/>
    <mergeCell ref="A16:B16"/>
    <mergeCell ref="A17:B17"/>
    <mergeCell ref="A18:B18"/>
    <mergeCell ref="A19:B19"/>
    <mergeCell ref="J14:L14"/>
    <mergeCell ref="A9:H9"/>
    <mergeCell ref="A10:H10"/>
    <mergeCell ref="A11:H11"/>
    <mergeCell ref="A12:H12"/>
    <mergeCell ref="A14:B14"/>
    <mergeCell ref="J9:L9"/>
    <mergeCell ref="J10:L10"/>
    <mergeCell ref="J11:L11"/>
    <mergeCell ref="J12:L12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50:D50"/>
    <mergeCell ref="B62:D62"/>
    <mergeCell ref="B51:D51"/>
    <mergeCell ref="B52:D52"/>
    <mergeCell ref="B53:D53"/>
    <mergeCell ref="B54:D54"/>
    <mergeCell ref="B55:D55"/>
    <mergeCell ref="B56:D56"/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35.7109375" style="124" customWidth="1"/>
    <col min="2" max="2" width="34.00390625" style="124" customWidth="1"/>
    <col min="3" max="3" width="53.00390625" style="121" customWidth="1"/>
    <col min="4" max="4" width="14.140625" style="0" bestFit="1" customWidth="1"/>
  </cols>
  <sheetData>
    <row r="1" spans="1:4" ht="15" thickBot="1">
      <c r="A1" s="112" t="s">
        <v>56</v>
      </c>
      <c r="B1" s="113" t="s">
        <v>364</v>
      </c>
      <c r="C1" s="114" t="s">
        <v>363</v>
      </c>
      <c r="D1" s="115" t="s">
        <v>373</v>
      </c>
    </row>
    <row r="2" spans="1:4" ht="15" thickBot="1">
      <c r="A2" s="112" t="s">
        <v>56</v>
      </c>
      <c r="B2" s="116" t="s">
        <v>374</v>
      </c>
      <c r="C2" s="114" t="s">
        <v>375</v>
      </c>
      <c r="D2" s="115" t="s">
        <v>373</v>
      </c>
    </row>
    <row r="3" spans="1:4" ht="15" thickBot="1">
      <c r="A3" s="112" t="s">
        <v>58</v>
      </c>
      <c r="B3" s="112"/>
      <c r="C3" s="113"/>
      <c r="D3" s="115" t="s">
        <v>373</v>
      </c>
    </row>
    <row r="4" spans="1:4" ht="15.75" thickBot="1">
      <c r="A4" s="112" t="s">
        <v>59</v>
      </c>
      <c r="B4" s="113" t="s">
        <v>376</v>
      </c>
      <c r="C4" s="117" t="s">
        <v>377</v>
      </c>
      <c r="D4" s="115" t="s">
        <v>373</v>
      </c>
    </row>
    <row r="5" spans="1:4" ht="15" thickBot="1">
      <c r="A5" s="112" t="s">
        <v>60</v>
      </c>
      <c r="B5" s="112"/>
      <c r="C5" s="113"/>
      <c r="D5" s="115" t="s">
        <v>373</v>
      </c>
    </row>
    <row r="6" spans="1:4" ht="15" thickBot="1">
      <c r="A6" s="336" t="s">
        <v>61</v>
      </c>
      <c r="B6" s="113" t="s">
        <v>378</v>
      </c>
      <c r="C6" s="114" t="s">
        <v>379</v>
      </c>
      <c r="D6" s="115" t="s">
        <v>373</v>
      </c>
    </row>
    <row r="7" spans="1:4" ht="15" thickBot="1">
      <c r="A7" s="337"/>
      <c r="B7" s="112" t="s">
        <v>62</v>
      </c>
      <c r="C7" s="113" t="s">
        <v>380</v>
      </c>
      <c r="D7" s="115" t="s">
        <v>373</v>
      </c>
    </row>
    <row r="8" spans="1:4" ht="15" thickBot="1">
      <c r="A8" s="112" t="s">
        <v>63</v>
      </c>
      <c r="B8" s="112"/>
      <c r="C8" s="113"/>
      <c r="D8" s="115" t="s">
        <v>373</v>
      </c>
    </row>
    <row r="9" spans="1:4" ht="15" thickBot="1">
      <c r="A9" s="112" t="s">
        <v>64</v>
      </c>
      <c r="B9" s="113" t="s">
        <v>381</v>
      </c>
      <c r="C9" s="114" t="s">
        <v>382</v>
      </c>
      <c r="D9" s="115" t="s">
        <v>373</v>
      </c>
    </row>
    <row r="10" spans="1:4" ht="15.75" thickBot="1">
      <c r="A10" s="112" t="s">
        <v>65</v>
      </c>
      <c r="B10" s="112" t="s">
        <v>383</v>
      </c>
      <c r="C10" s="118" t="s">
        <v>384</v>
      </c>
      <c r="D10" s="115" t="s">
        <v>373</v>
      </c>
    </row>
    <row r="11" spans="1:4" ht="15" thickBot="1">
      <c r="A11" s="112" t="s">
        <v>66</v>
      </c>
      <c r="B11" s="112" t="s">
        <v>385</v>
      </c>
      <c r="C11" s="119" t="s">
        <v>386</v>
      </c>
      <c r="D11" s="115" t="s">
        <v>373</v>
      </c>
    </row>
    <row r="12" spans="1:4" ht="15" thickBot="1">
      <c r="A12" s="112" t="s">
        <v>67</v>
      </c>
      <c r="B12" s="112" t="s">
        <v>68</v>
      </c>
      <c r="C12" s="120" t="s">
        <v>289</v>
      </c>
      <c r="D12" s="115" t="s">
        <v>373</v>
      </c>
    </row>
    <row r="13" spans="1:4" ht="15" thickBot="1">
      <c r="A13" s="338" t="s">
        <v>69</v>
      </c>
      <c r="B13" s="113" t="s">
        <v>291</v>
      </c>
      <c r="C13" s="121" t="s">
        <v>293</v>
      </c>
      <c r="D13" s="115" t="s">
        <v>373</v>
      </c>
    </row>
    <row r="14" spans="1:4" ht="15" thickBot="1">
      <c r="A14" s="339"/>
      <c r="B14" s="113" t="s">
        <v>292</v>
      </c>
      <c r="C14" s="121" t="s">
        <v>294</v>
      </c>
      <c r="D14" s="115" t="s">
        <v>373</v>
      </c>
    </row>
    <row r="15" spans="1:4" ht="15" thickBot="1">
      <c r="A15" s="113" t="s">
        <v>387</v>
      </c>
      <c r="B15" s="112" t="s">
        <v>388</v>
      </c>
      <c r="C15" s="114" t="s">
        <v>389</v>
      </c>
      <c r="D15" s="115" t="s">
        <v>373</v>
      </c>
    </row>
    <row r="16" spans="1:4" ht="15" thickBot="1">
      <c r="A16" s="112" t="s">
        <v>70</v>
      </c>
      <c r="B16" s="112" t="s">
        <v>71</v>
      </c>
      <c r="C16" s="113" t="s">
        <v>390</v>
      </c>
      <c r="D16" s="115" t="s">
        <v>373</v>
      </c>
    </row>
    <row r="17" spans="1:4" ht="15" thickBot="1">
      <c r="A17" s="338" t="s">
        <v>72</v>
      </c>
      <c r="B17" s="112" t="s">
        <v>73</v>
      </c>
      <c r="C17" s="113" t="s">
        <v>365</v>
      </c>
      <c r="D17" s="115" t="s">
        <v>373</v>
      </c>
    </row>
    <row r="18" spans="1:4" ht="15" thickBot="1">
      <c r="A18" s="340"/>
      <c r="B18" s="112" t="s">
        <v>74</v>
      </c>
      <c r="C18" s="113" t="s">
        <v>391</v>
      </c>
      <c r="D18" s="115" t="s">
        <v>373</v>
      </c>
    </row>
    <row r="19" spans="1:4" ht="15.75" thickBot="1">
      <c r="A19" s="112" t="s">
        <v>75</v>
      </c>
      <c r="B19" s="112" t="s">
        <v>76</v>
      </c>
      <c r="C19" s="113" t="s">
        <v>392</v>
      </c>
      <c r="D19" s="115" t="s">
        <v>373</v>
      </c>
    </row>
    <row r="20" spans="1:4" ht="15" thickBot="1">
      <c r="A20" s="122" t="s">
        <v>77</v>
      </c>
      <c r="B20" s="112" t="s">
        <v>78</v>
      </c>
      <c r="C20" s="113" t="s">
        <v>393</v>
      </c>
      <c r="D20" s="115" t="s">
        <v>373</v>
      </c>
    </row>
    <row r="21" spans="1:4" ht="15" thickBot="1">
      <c r="A21" s="338" t="s">
        <v>79</v>
      </c>
      <c r="B21" s="113" t="s">
        <v>394</v>
      </c>
      <c r="C21" s="117" t="s">
        <v>395</v>
      </c>
      <c r="D21" s="115" t="s">
        <v>373</v>
      </c>
    </row>
    <row r="22" spans="1:4" ht="15" thickBot="1">
      <c r="A22" s="339"/>
      <c r="B22" s="113" t="s">
        <v>396</v>
      </c>
      <c r="C22" s="117" t="s">
        <v>397</v>
      </c>
      <c r="D22" s="115" t="s">
        <v>373</v>
      </c>
    </row>
    <row r="23" spans="1:4" ht="15" thickBot="1">
      <c r="A23" s="112" t="s">
        <v>80</v>
      </c>
      <c r="B23" s="112" t="s">
        <v>398</v>
      </c>
      <c r="C23" s="113" t="s">
        <v>399</v>
      </c>
      <c r="D23" s="123" t="s">
        <v>81</v>
      </c>
    </row>
    <row r="24" spans="1:4" ht="15" thickBot="1">
      <c r="A24" s="112" t="s">
        <v>82</v>
      </c>
      <c r="B24" s="112" t="s">
        <v>83</v>
      </c>
      <c r="C24" s="113" t="s">
        <v>400</v>
      </c>
      <c r="D24" s="123" t="s">
        <v>57</v>
      </c>
    </row>
    <row r="25" spans="1:4" ht="15" thickBot="1">
      <c r="A25" s="112" t="s">
        <v>84</v>
      </c>
      <c r="B25" s="112" t="s">
        <v>85</v>
      </c>
      <c r="C25" s="113" t="s">
        <v>401</v>
      </c>
      <c r="D25" s="123" t="s">
        <v>86</v>
      </c>
    </row>
    <row r="26" spans="1:4" ht="14.25">
      <c r="A26" s="105" t="s">
        <v>402</v>
      </c>
      <c r="B26" s="104" t="s">
        <v>403</v>
      </c>
      <c r="C26" s="118" t="s">
        <v>404</v>
      </c>
      <c r="D26" s="105" t="s">
        <v>405</v>
      </c>
    </row>
    <row r="27" spans="1:4" ht="14.25">
      <c r="A27" s="105" t="s">
        <v>406</v>
      </c>
      <c r="B27" s="104" t="s">
        <v>407</v>
      </c>
      <c r="C27" s="118" t="s">
        <v>408</v>
      </c>
      <c r="D27" s="105" t="s">
        <v>405</v>
      </c>
    </row>
    <row r="28" spans="1:4" ht="15" thickBot="1">
      <c r="A28" s="105" t="s">
        <v>409</v>
      </c>
      <c r="B28" s="104" t="s">
        <v>292</v>
      </c>
      <c r="C28" s="118" t="s">
        <v>294</v>
      </c>
      <c r="D28" s="105" t="s">
        <v>405</v>
      </c>
    </row>
    <row r="29" spans="1:4" ht="15" thickBot="1">
      <c r="A29" s="112" t="s">
        <v>87</v>
      </c>
      <c r="B29" s="113" t="s">
        <v>410</v>
      </c>
      <c r="C29" s="114" t="s">
        <v>411</v>
      </c>
      <c r="D29" s="123" t="s">
        <v>88</v>
      </c>
    </row>
  </sheetData>
  <sheetProtection/>
  <mergeCells count="4">
    <mergeCell ref="A6:A7"/>
    <mergeCell ref="A13:A14"/>
    <mergeCell ref="A17:A18"/>
    <mergeCell ref="A21:A22"/>
  </mergeCells>
  <hyperlinks>
    <hyperlink ref="C21" r:id="rId1" display="christophe.chicot@ac-guadeloupe.fr"/>
    <hyperlink ref="C22" r:id="rId2" display="isabelle.magnat@ac-guadeloupe.fr"/>
    <hyperlink ref="C1" r:id="rId3" display="didier-pascal.natelhoff@ac-guadeloupe.fr"/>
    <hyperlink ref="C2" r:id="rId4" display="eric.allain@ac-guadeloupe.fr"/>
    <hyperlink ref="C4" r:id="rId5" display="anne-laure.ganry@ac-guadeloupe.fr"/>
    <hyperlink ref="C6" r:id="rId6" display="sylvie.cerival@ac-guadeloupe.fr"/>
    <hyperlink ref="C9" r:id="rId7" display="brigitte.lambey@ac-guadeloupe.fr"/>
    <hyperlink ref="C29" r:id="rId8" display="jocelyn.pies@ac-guadeloupe.fr"/>
    <hyperlink ref="C15" r:id="rId9" display="sidonie.bourguignon@ac-guadeloupe.fr"/>
    <hyperlink ref="C11" r:id="rId10" display="Aurelien.Louzon-Gamba@ac-guadeloupe.fr"/>
    <hyperlink ref="C26" r:id="rId11" display="sonia-domi.deriau-reine@ac-guadeloupe.fr"/>
    <hyperlink ref="C27" r:id="rId12" display="Clarisse.Walpo@ac-guadeloupe.fr"/>
    <hyperlink ref="C28" r:id="rId13" display="francelise.grand@ac-guadeloupe.fr"/>
    <hyperlink ref="C10" r:id="rId14" display="raymonde.torin@ac-guadeloupe.fr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6.421875" style="8" customWidth="1"/>
    <col min="2" max="2" width="28.00390625" style="11" bestFit="1" customWidth="1"/>
    <col min="3" max="3" width="43.57421875" style="11" bestFit="1" customWidth="1"/>
    <col min="4" max="4" width="14.140625" style="8" bestFit="1" customWidth="1"/>
    <col min="5" max="16384" width="11.421875" style="6" customWidth="1"/>
  </cols>
  <sheetData>
    <row r="1" spans="1:4" ht="14.25">
      <c r="A1" s="8" t="s">
        <v>232</v>
      </c>
      <c r="B1" s="11" t="s">
        <v>233</v>
      </c>
      <c r="C1" s="11" t="s">
        <v>234</v>
      </c>
      <c r="D1" s="8" t="s">
        <v>50</v>
      </c>
    </row>
    <row r="2" ht="14.25">
      <c r="A2" s="8" t="s">
        <v>236</v>
      </c>
    </row>
    <row r="3" spans="1:4" ht="14.25">
      <c r="A3" s="5" t="s">
        <v>92</v>
      </c>
      <c r="B3" s="5" t="s">
        <v>93</v>
      </c>
      <c r="C3" s="5" t="s">
        <v>188</v>
      </c>
      <c r="D3" s="5" t="s">
        <v>94</v>
      </c>
    </row>
    <row r="4" spans="1:4" ht="14.25">
      <c r="A4" s="5" t="s">
        <v>95</v>
      </c>
      <c r="B4" s="125" t="s">
        <v>412</v>
      </c>
      <c r="C4" s="5" t="s">
        <v>189</v>
      </c>
      <c r="D4" s="5" t="s">
        <v>96</v>
      </c>
    </row>
    <row r="5" spans="1:4" ht="14.25">
      <c r="A5" s="5" t="s">
        <v>97</v>
      </c>
      <c r="B5" s="125" t="s">
        <v>413</v>
      </c>
      <c r="C5" s="5" t="s">
        <v>190</v>
      </c>
      <c r="D5" s="5" t="s">
        <v>98</v>
      </c>
    </row>
    <row r="6" spans="1:4" ht="14.25">
      <c r="A6" s="9" t="s">
        <v>91</v>
      </c>
      <c r="B6" s="5" t="s">
        <v>145</v>
      </c>
      <c r="C6" s="5" t="s">
        <v>206</v>
      </c>
      <c r="D6" s="5" t="s">
        <v>146</v>
      </c>
    </row>
    <row r="7" spans="1:4" ht="14.25">
      <c r="A7" s="7" t="s">
        <v>147</v>
      </c>
      <c r="B7" s="5" t="s">
        <v>148</v>
      </c>
      <c r="C7" s="5" t="s">
        <v>207</v>
      </c>
      <c r="D7" s="5" t="s">
        <v>149</v>
      </c>
    </row>
    <row r="8" spans="1:4" ht="14.25">
      <c r="A8" s="5" t="s">
        <v>179</v>
      </c>
      <c r="B8" s="5" t="s">
        <v>180</v>
      </c>
      <c r="C8" s="5" t="s">
        <v>217</v>
      </c>
      <c r="D8" s="5" t="s">
        <v>181</v>
      </c>
    </row>
    <row r="9" spans="1:4" ht="14.25">
      <c r="A9" s="5" t="s">
        <v>99</v>
      </c>
      <c r="B9" s="125" t="s">
        <v>414</v>
      </c>
      <c r="C9" s="5" t="s">
        <v>191</v>
      </c>
      <c r="D9" s="5" t="s">
        <v>100</v>
      </c>
    </row>
    <row r="10" spans="1:4" ht="14.25">
      <c r="A10" s="5" t="s">
        <v>101</v>
      </c>
      <c r="B10" s="125" t="s">
        <v>415</v>
      </c>
      <c r="C10" s="5" t="s">
        <v>192</v>
      </c>
      <c r="D10" s="5" t="s">
        <v>102</v>
      </c>
    </row>
    <row r="11" spans="1:4" ht="14.25">
      <c r="A11" s="5" t="s">
        <v>103</v>
      </c>
      <c r="B11" s="104" t="s">
        <v>416</v>
      </c>
      <c r="C11" s="5" t="s">
        <v>193</v>
      </c>
      <c r="D11" s="5" t="s">
        <v>104</v>
      </c>
    </row>
    <row r="12" spans="1:4" ht="14.25">
      <c r="A12" s="5" t="s">
        <v>105</v>
      </c>
      <c r="B12" s="5" t="s">
        <v>106</v>
      </c>
      <c r="C12" s="5" t="s">
        <v>194</v>
      </c>
      <c r="D12" s="5" t="s">
        <v>107</v>
      </c>
    </row>
    <row r="13" spans="1:4" ht="14.25">
      <c r="A13" s="5" t="s">
        <v>108</v>
      </c>
      <c r="B13" s="5" t="s">
        <v>109</v>
      </c>
      <c r="C13" s="5" t="s">
        <v>195</v>
      </c>
      <c r="D13" s="5" t="s">
        <v>110</v>
      </c>
    </row>
    <row r="14" spans="1:4" ht="14.25">
      <c r="A14" s="5" t="s">
        <v>111</v>
      </c>
      <c r="B14" s="104" t="s">
        <v>417</v>
      </c>
      <c r="C14" s="5" t="s">
        <v>196</v>
      </c>
      <c r="D14" s="5" t="s">
        <v>112</v>
      </c>
    </row>
    <row r="15" spans="1:4" ht="14.25">
      <c r="A15" s="5" t="s">
        <v>113</v>
      </c>
      <c r="B15" s="125" t="s">
        <v>418</v>
      </c>
      <c r="C15" s="5" t="s">
        <v>197</v>
      </c>
      <c r="D15" s="5" t="s">
        <v>114</v>
      </c>
    </row>
    <row r="16" spans="1:4" ht="14.25">
      <c r="A16" s="5" t="s">
        <v>115</v>
      </c>
      <c r="B16" s="125" t="s">
        <v>419</v>
      </c>
      <c r="C16" s="5" t="s">
        <v>198</v>
      </c>
      <c r="D16" s="5" t="s">
        <v>116</v>
      </c>
    </row>
    <row r="17" spans="1:4" ht="14.25">
      <c r="A17" s="5" t="s">
        <v>117</v>
      </c>
      <c r="B17" s="5" t="s">
        <v>118</v>
      </c>
      <c r="C17" s="5" t="s">
        <v>199</v>
      </c>
      <c r="D17" s="5" t="s">
        <v>119</v>
      </c>
    </row>
    <row r="18" spans="1:4" ht="14.25">
      <c r="A18" s="5" t="s">
        <v>120</v>
      </c>
      <c r="B18" s="5" t="s">
        <v>121</v>
      </c>
      <c r="C18" s="10" t="s">
        <v>231</v>
      </c>
      <c r="D18" s="5" t="s">
        <v>122</v>
      </c>
    </row>
    <row r="19" spans="1:4" ht="14.25">
      <c r="A19" s="125" t="s">
        <v>361</v>
      </c>
      <c r="B19" s="5" t="s">
        <v>123</v>
      </c>
      <c r="C19" s="10" t="s">
        <v>230</v>
      </c>
      <c r="D19" s="5" t="s">
        <v>124</v>
      </c>
    </row>
    <row r="20" spans="1:4" ht="14.25">
      <c r="A20" s="5" t="s">
        <v>125</v>
      </c>
      <c r="B20" s="125" t="s">
        <v>420</v>
      </c>
      <c r="C20" s="5" t="s">
        <v>200</v>
      </c>
      <c r="D20" s="5" t="s">
        <v>126</v>
      </c>
    </row>
    <row r="21" spans="1:4" ht="14.25">
      <c r="A21" s="5" t="s">
        <v>228</v>
      </c>
      <c r="B21" s="5" t="s">
        <v>163</v>
      </c>
      <c r="C21" s="5" t="s">
        <v>214</v>
      </c>
      <c r="D21" s="5" t="s">
        <v>164</v>
      </c>
    </row>
    <row r="22" spans="1:4" ht="14.25">
      <c r="A22" s="5" t="s">
        <v>159</v>
      </c>
      <c r="B22" s="104" t="s">
        <v>421</v>
      </c>
      <c r="C22" s="5" t="s">
        <v>212</v>
      </c>
      <c r="D22" s="5" t="s">
        <v>160</v>
      </c>
    </row>
    <row r="23" spans="1:4" ht="14.25">
      <c r="A23" s="5" t="s">
        <v>185</v>
      </c>
      <c r="B23" s="5"/>
      <c r="C23" s="5" t="s">
        <v>222</v>
      </c>
      <c r="D23" s="5" t="s">
        <v>151</v>
      </c>
    </row>
    <row r="24" spans="1:4" ht="14.25">
      <c r="A24" s="5" t="s">
        <v>182</v>
      </c>
      <c r="B24" s="5" t="s">
        <v>183</v>
      </c>
      <c r="C24" s="5" t="s">
        <v>221</v>
      </c>
      <c r="D24" s="5" t="s">
        <v>184</v>
      </c>
    </row>
    <row r="25" spans="1:4" ht="14.25">
      <c r="A25" s="5" t="s">
        <v>127</v>
      </c>
      <c r="B25" s="5" t="s">
        <v>128</v>
      </c>
      <c r="C25" s="5" t="s">
        <v>201</v>
      </c>
      <c r="D25" s="5" t="s">
        <v>129</v>
      </c>
    </row>
    <row r="26" spans="1:4" ht="14.25">
      <c r="A26" s="5" t="s">
        <v>227</v>
      </c>
      <c r="B26" s="5" t="s">
        <v>161</v>
      </c>
      <c r="C26" s="5" t="s">
        <v>213</v>
      </c>
      <c r="D26" s="5" t="s">
        <v>162</v>
      </c>
    </row>
    <row r="27" spans="1:4" ht="14.25">
      <c r="A27" s="5" t="s">
        <v>177</v>
      </c>
      <c r="B27" s="5" t="s">
        <v>229</v>
      </c>
      <c r="C27" s="5" t="s">
        <v>219</v>
      </c>
      <c r="D27" s="5" t="s">
        <v>178</v>
      </c>
    </row>
    <row r="28" spans="1:4" ht="14.25">
      <c r="A28" s="5" t="s">
        <v>186</v>
      </c>
      <c r="B28" s="5"/>
      <c r="C28" s="5" t="s">
        <v>223</v>
      </c>
      <c r="D28" s="5" t="s">
        <v>187</v>
      </c>
    </row>
    <row r="29" spans="1:4" ht="14.25">
      <c r="A29" s="9" t="s">
        <v>90</v>
      </c>
      <c r="B29" s="5" t="s">
        <v>135</v>
      </c>
      <c r="C29" s="5" t="s">
        <v>204</v>
      </c>
      <c r="D29" s="5" t="s">
        <v>136</v>
      </c>
    </row>
    <row r="30" spans="1:4" ht="14.25">
      <c r="A30" s="7" t="s">
        <v>142</v>
      </c>
      <c r="B30" s="5" t="s">
        <v>143</v>
      </c>
      <c r="C30" s="5" t="s">
        <v>226</v>
      </c>
      <c r="D30" s="5" t="s">
        <v>144</v>
      </c>
    </row>
    <row r="31" spans="1:4" ht="14.25">
      <c r="A31" s="5" t="s">
        <v>137</v>
      </c>
      <c r="B31" s="5"/>
      <c r="C31" s="5" t="s">
        <v>225</v>
      </c>
      <c r="D31" s="5" t="s">
        <v>138</v>
      </c>
    </row>
    <row r="32" spans="1:4" ht="14.25">
      <c r="A32" s="5" t="s">
        <v>139</v>
      </c>
      <c r="B32" s="5" t="s">
        <v>140</v>
      </c>
      <c r="C32" s="5" t="s">
        <v>205</v>
      </c>
      <c r="D32" s="5" t="s">
        <v>141</v>
      </c>
    </row>
    <row r="33" spans="1:4" ht="14.25">
      <c r="A33" s="5" t="s">
        <v>171</v>
      </c>
      <c r="B33" s="5" t="s">
        <v>172</v>
      </c>
      <c r="C33" s="5" t="s">
        <v>217</v>
      </c>
      <c r="D33" s="5" t="s">
        <v>173</v>
      </c>
    </row>
    <row r="34" spans="1:4" ht="14.25">
      <c r="A34" s="5" t="s">
        <v>174</v>
      </c>
      <c r="B34" s="5" t="s">
        <v>175</v>
      </c>
      <c r="C34" s="5" t="s">
        <v>218</v>
      </c>
      <c r="D34" s="5" t="s">
        <v>176</v>
      </c>
    </row>
    <row r="35" spans="1:4" ht="14.25">
      <c r="A35" s="5" t="s">
        <v>168</v>
      </c>
      <c r="B35" s="5" t="s">
        <v>169</v>
      </c>
      <c r="C35" s="5" t="s">
        <v>216</v>
      </c>
      <c r="D35" s="5" t="s">
        <v>170</v>
      </c>
    </row>
    <row r="36" spans="1:4" ht="14.25">
      <c r="A36" s="5" t="s">
        <v>155</v>
      </c>
      <c r="B36" s="125" t="s">
        <v>422</v>
      </c>
      <c r="C36" s="5" t="s">
        <v>210</v>
      </c>
      <c r="D36" s="5" t="s">
        <v>156</v>
      </c>
    </row>
    <row r="37" spans="1:4" ht="14.25">
      <c r="A37" s="5" t="s">
        <v>165</v>
      </c>
      <c r="B37" s="5" t="s">
        <v>166</v>
      </c>
      <c r="C37" s="5" t="s">
        <v>215</v>
      </c>
      <c r="D37" s="5" t="s">
        <v>167</v>
      </c>
    </row>
    <row r="38" spans="1:4" ht="14.25">
      <c r="A38" s="5" t="s">
        <v>150</v>
      </c>
      <c r="B38" s="125" t="s">
        <v>423</v>
      </c>
      <c r="C38" s="5" t="s">
        <v>208</v>
      </c>
      <c r="D38" s="5" t="s">
        <v>151</v>
      </c>
    </row>
    <row r="39" spans="1:4" ht="14.25">
      <c r="A39" s="5" t="s">
        <v>157</v>
      </c>
      <c r="B39" s="125" t="s">
        <v>424</v>
      </c>
      <c r="C39" s="5" t="s">
        <v>211</v>
      </c>
      <c r="D39" s="5" t="s">
        <v>158</v>
      </c>
    </row>
    <row r="40" spans="1:4" ht="14.25">
      <c r="A40" s="5" t="s">
        <v>152</v>
      </c>
      <c r="B40" s="5" t="s">
        <v>153</v>
      </c>
      <c r="C40" s="5" t="s">
        <v>209</v>
      </c>
      <c r="D40" s="5" t="s">
        <v>154</v>
      </c>
    </row>
    <row r="41" spans="1:4" ht="14.25">
      <c r="A41" s="5" t="s">
        <v>133</v>
      </c>
      <c r="B41" s="5" t="s">
        <v>224</v>
      </c>
      <c r="C41" s="5" t="s">
        <v>203</v>
      </c>
      <c r="D41" s="5" t="s">
        <v>134</v>
      </c>
    </row>
    <row r="42" spans="1:4" ht="14.25">
      <c r="A42" s="9" t="s">
        <v>89</v>
      </c>
      <c r="B42" s="125" t="s">
        <v>423</v>
      </c>
      <c r="C42" s="5" t="s">
        <v>220</v>
      </c>
      <c r="D42" s="5" t="s">
        <v>151</v>
      </c>
    </row>
    <row r="43" spans="1:4" ht="14.25">
      <c r="A43" s="5" t="s">
        <v>130</v>
      </c>
      <c r="B43" s="5" t="s">
        <v>131</v>
      </c>
      <c r="C43" s="5" t="s">
        <v>202</v>
      </c>
      <c r="D43" s="5" t="s">
        <v>132</v>
      </c>
    </row>
    <row r="44" ht="14.25">
      <c r="A44" s="8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"/>
  <sheetViews>
    <sheetView zoomScalePageLayoutView="0" workbookViewId="0" topLeftCell="W1">
      <selection activeCell="G3" sqref="G3"/>
    </sheetView>
  </sheetViews>
  <sheetFormatPr defaultColWidth="11.421875" defaultRowHeight="15"/>
  <cols>
    <col min="1" max="1" width="6.421875" style="0" customWidth="1"/>
    <col min="5" max="5" width="28.421875" style="0" customWidth="1"/>
    <col min="6" max="6" width="7.57421875" style="0" customWidth="1"/>
    <col min="7" max="7" width="10.8515625" style="0" customWidth="1"/>
    <col min="8" max="8" width="20.421875" style="0" customWidth="1"/>
    <col min="9" max="9" width="13.421875" style="0" customWidth="1"/>
    <col min="17" max="17" width="17.8515625" style="0" customWidth="1"/>
  </cols>
  <sheetData>
    <row r="1" spans="1:26" s="78" customFormat="1" ht="58.5" customHeight="1">
      <c r="A1" s="345" t="s">
        <v>349</v>
      </c>
      <c r="B1" s="341" t="s">
        <v>326</v>
      </c>
      <c r="C1" s="341" t="s">
        <v>327</v>
      </c>
      <c r="D1" s="341" t="s">
        <v>328</v>
      </c>
      <c r="E1" s="341" t="s">
        <v>329</v>
      </c>
      <c r="F1" s="341" t="s">
        <v>330</v>
      </c>
      <c r="G1" s="343" t="s">
        <v>351</v>
      </c>
      <c r="H1" s="341" t="s">
        <v>331</v>
      </c>
      <c r="I1" s="341" t="s">
        <v>332</v>
      </c>
      <c r="J1" s="341" t="s">
        <v>333</v>
      </c>
      <c r="K1" s="75" t="s">
        <v>334</v>
      </c>
      <c r="L1" s="76"/>
      <c r="M1" s="75" t="s">
        <v>335</v>
      </c>
      <c r="N1" s="76"/>
      <c r="O1" s="341" t="s">
        <v>278</v>
      </c>
      <c r="P1" s="87"/>
      <c r="Q1" s="75" t="s">
        <v>238</v>
      </c>
      <c r="R1" s="76"/>
      <c r="S1" s="341" t="s">
        <v>336</v>
      </c>
      <c r="T1" s="347" t="s">
        <v>337</v>
      </c>
      <c r="U1" s="348"/>
      <c r="V1" s="347" t="s">
        <v>338</v>
      </c>
      <c r="W1" s="349"/>
      <c r="X1" s="349"/>
      <c r="Y1" s="350"/>
      <c r="Z1" s="77" t="s">
        <v>339</v>
      </c>
    </row>
    <row r="2" spans="1:26" s="78" customFormat="1" ht="52.5" customHeight="1">
      <c r="A2" s="346"/>
      <c r="B2" s="342"/>
      <c r="C2" s="342"/>
      <c r="D2" s="342"/>
      <c r="E2" s="342"/>
      <c r="F2" s="342"/>
      <c r="G2" s="344"/>
      <c r="H2" s="342"/>
      <c r="I2" s="342"/>
      <c r="J2" s="342"/>
      <c r="K2" s="75" t="s">
        <v>340</v>
      </c>
      <c r="L2" s="75" t="s">
        <v>341</v>
      </c>
      <c r="M2" s="75" t="s">
        <v>340</v>
      </c>
      <c r="N2" s="75" t="s">
        <v>342</v>
      </c>
      <c r="O2" s="342"/>
      <c r="P2" s="88"/>
      <c r="Q2" s="75" t="s">
        <v>343</v>
      </c>
      <c r="R2" s="75" t="s">
        <v>344</v>
      </c>
      <c r="S2" s="342"/>
      <c r="T2" s="75" t="s">
        <v>345</v>
      </c>
      <c r="U2" s="75" t="s">
        <v>346</v>
      </c>
      <c r="V2" s="75" t="s">
        <v>276</v>
      </c>
      <c r="W2" s="75" t="s">
        <v>347</v>
      </c>
      <c r="X2" s="75" t="s">
        <v>372</v>
      </c>
      <c r="Y2" s="79" t="s">
        <v>348</v>
      </c>
      <c r="Z2" s="80"/>
    </row>
    <row r="3" spans="3:26" s="109" customFormat="1" ht="44.25" customHeight="1">
      <c r="C3" s="109" t="e">
        <f>'Page 1- Caractéristiques'!#REF!</f>
        <v>#REF!</v>
      </c>
      <c r="D3" s="109" t="e">
        <f>'Page 1- Caractéristiques'!#REF!</f>
        <v>#REF!</v>
      </c>
      <c r="E3" s="109" t="e">
        <f>'Page 1- Caractéristiques'!#REF!</f>
        <v>#REF!</v>
      </c>
      <c r="F3" s="109" t="e">
        <f>'Page 1- Caractéristiques'!#REF!</f>
        <v>#REF!</v>
      </c>
      <c r="G3" s="107" t="e">
        <f>'Page 1- Caractéristiques'!#REF!</f>
        <v>#REF!</v>
      </c>
      <c r="H3" s="109" t="e">
        <f>IF('Page 1- Caractéristiques'!#REF!&lt;&gt;"",VLOOKUP('Page 1- Caractéristiques'!#REF!,Listes!$A$38:$B$46,2),"")</f>
        <v>#REF!</v>
      </c>
      <c r="I3" s="109" t="e">
        <f>IF('Page 1- Caractéristiques'!#REF!&lt;&gt;"",VLOOKUP('Page 1- Caractéristiques'!#REF!,Listes!$A$52:$B$67,2),"")</f>
        <v>#REF!</v>
      </c>
      <c r="J3" s="109" t="e">
        <f>'Page 1- Caractéristiques'!#REF!</f>
        <v>#REF!</v>
      </c>
      <c r="K3" s="109" t="e">
        <f>'Page 1- Caractéristiques'!#REF!</f>
        <v>#REF!</v>
      </c>
      <c r="L3" s="109" t="e">
        <f>CONCATENATE('Page 1- Caractéristiques'!#REF!," ",'Page 1- Caractéristiques'!#REF!," ",'Page 1- Caractéristiques'!#REF!," ",'Page 1- Caractéristiques'!#REF!)</f>
        <v>#REF!</v>
      </c>
      <c r="M3" s="109" t="e">
        <f>'Page 1- Caractéristiques'!#REF!</f>
        <v>#REF!</v>
      </c>
      <c r="N3" s="109" t="e">
        <f>'Page 1- Caractéristiques'!#REF!</f>
        <v>#REF!</v>
      </c>
      <c r="O3" s="109" t="e">
        <f>CONCATENATE('Page 1- Caractéristiques'!#REF!," ",'Page 1- Caractéristiques'!#REF!)</f>
        <v>#REF!</v>
      </c>
      <c r="Q3" s="109" t="e">
        <f>CONCATENATE('Page 1- Caractéristiques'!#REF!," ",'Page 1- Caractéristiques'!#REF!," ",'Page 1- Caractéristiques'!#REF!,", ",'Page 1- Caractéristiques'!#REF!," ",'Page 1- Caractéristiques'!#REF!," ",'Page 1- Caractéristiques'!#REF!,", ",'Page 1- Caractéristiques'!#REF!," ",'Page 1- Caractéristiques'!#REF!," ",'Page 1- Caractéristiques'!#REF!,", ",'Page 1- Caractéristiques'!#REF!," ",'Page 1- Caractéristiques'!#REF!," ",'Page 1- Caractéristiques'!#REF!,", ",'Page 1- Caractéristiques'!#REF!," ",'Page 1- Caractéristiques'!#REF!," ",'Page 1- Caractéristiques'!#REF!)</f>
        <v>#REF!</v>
      </c>
      <c r="R3" s="109">
        <f>'Page 4 - Budget'!D10</f>
        <v>0</v>
      </c>
      <c r="S3" s="109">
        <f>'Page 4 - Budget'!G20</f>
        <v>0</v>
      </c>
      <c r="T3" s="109">
        <f>'Page 4 - Budget'!N9+'Page 4 - Budget'!N10</f>
        <v>0</v>
      </c>
      <c r="U3" s="109">
        <f>'Page 4 - Budget'!N11</f>
        <v>0</v>
      </c>
      <c r="V3" s="109">
        <f>'Page 4 - Budget'!N15</f>
        <v>0</v>
      </c>
      <c r="W3" s="109">
        <f>'Page 4 - Budget'!N16</f>
        <v>0</v>
      </c>
      <c r="X3" s="109">
        <f>'Page 4 - Budget'!N17</f>
        <v>0</v>
      </c>
      <c r="Y3" s="109">
        <f>'Page 4 - Budget'!N18</f>
        <v>0</v>
      </c>
      <c r="Z3" s="110" t="e">
        <f>IF(M3&lt;&gt;0,S3/M3,0)</f>
        <v>#REF!</v>
      </c>
    </row>
  </sheetData>
  <sheetProtection/>
  <mergeCells count="14">
    <mergeCell ref="T1:U1"/>
    <mergeCell ref="V1:Y1"/>
    <mergeCell ref="H1:H2"/>
    <mergeCell ref="I1:I2"/>
    <mergeCell ref="J1:J2"/>
    <mergeCell ref="O1:O2"/>
    <mergeCell ref="S1:S2"/>
    <mergeCell ref="F1:F2"/>
    <mergeCell ref="G1:G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PERGENT</dc:creator>
  <cp:keywords/>
  <dc:description/>
  <cp:lastModifiedBy>Carlos Cruz</cp:lastModifiedBy>
  <cp:lastPrinted>2020-01-09T13:46:37Z</cp:lastPrinted>
  <dcterms:created xsi:type="dcterms:W3CDTF">2011-05-10T22:05:59Z</dcterms:created>
  <dcterms:modified xsi:type="dcterms:W3CDTF">2020-01-23T01:53:00Z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