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115" windowHeight="6210"/>
  </bookViews>
  <sheets>
    <sheet name="LISTE -  ELEVES" sheetId="2" r:id="rId1"/>
    <sheet name="Page Livret Exam-BEP" sheetId="23" r:id="rId2"/>
    <sheet name="BEP -S1 en PFMP - P1" sheetId="12" r:id="rId3"/>
    <sheet name="BEP -S1 en PFMP - P2" sheetId="26" r:id="rId4"/>
    <sheet name="BEP S2 Pratique en centre" sheetId="8" r:id="rId5"/>
    <sheet name="BEP RECAP NOTES EP2" sheetId="20" r:id="rId6"/>
    <sheet name="BEP-Techno" sheetId="7" r:id="rId7"/>
    <sheet name="Page Livret Exam - BAC" sheetId="24" r:id="rId8"/>
    <sheet name="BAC S1 Pratique en centre" sheetId="9" r:id="rId9"/>
    <sheet name="BAC S2 Pratique en centre" sheetId="16" r:id="rId10"/>
    <sheet name="BAC-S3 en PFMP" sheetId="22" r:id="rId11"/>
    <sheet name="BAC RECAP NOTES" sheetId="11" r:id="rId12"/>
    <sheet name="BAC-Techno S1" sheetId="1" r:id="rId13"/>
    <sheet name="BAC-Techno S2 - Page 1" sheetId="5" r:id="rId14"/>
    <sheet name="BAC-Techno S2 - Page 2" sheetId="6" r:id="rId15"/>
    <sheet name="E22 - S1" sheetId="13" r:id="rId16"/>
    <sheet name="E22 - S2" sheetId="15" r:id="rId17"/>
    <sheet name="Attestations PFMP" sheetId="25" r:id="rId18"/>
  </sheets>
  <externalReferences>
    <externalReference r:id="rId19"/>
    <externalReference r:id="rId20"/>
    <externalReference r:id="rId21"/>
    <externalReference r:id="rId22"/>
  </externalReferences>
  <definedNames>
    <definedName name="_GoBack" localSheetId="10">'BAC-S3 en PFMP'!#REF!</definedName>
    <definedName name="Articles" localSheetId="7">'[1]Pdts &amp; Fiches'!$B$2:$B$5000</definedName>
    <definedName name="Articles" localSheetId="1">'[1]Pdts &amp; Fiches'!$B$2:$B$5000</definedName>
    <definedName name="Articles">'[2]Pdts &amp; Fiches'!$B$2:$B$5000</definedName>
    <definedName name="fin" localSheetId="8">[3]PP1!#REF!</definedName>
    <definedName name="fin" localSheetId="9">[3]PP1!#REF!</definedName>
    <definedName name="fin" localSheetId="5">[3]PP1!#REF!</definedName>
    <definedName name="fin" localSheetId="3">[3]PP1!#REF!</definedName>
    <definedName name="fin" localSheetId="4">[3]PP1!#REF!</definedName>
    <definedName name="fin" localSheetId="16">[3]PP1!#REF!</definedName>
    <definedName name="fin" localSheetId="7">[4]PP1!#REF!</definedName>
    <definedName name="fin" localSheetId="1">[4]PP1!#REF!</definedName>
    <definedName name="fin">[3]PP1!#REF!</definedName>
    <definedName name="m" localSheetId="5">[3]PP1!#REF!</definedName>
    <definedName name="m" localSheetId="3">[3]PP1!#REF!</definedName>
    <definedName name="m" localSheetId="7">[4]PP1!#REF!</definedName>
    <definedName name="m" localSheetId="1">[4]PP1!#REF!</definedName>
    <definedName name="m">[3]PP1!#REF!</definedName>
  </definedNames>
  <calcPr calcId="125725"/>
</workbook>
</file>

<file path=xl/calcChain.xml><?xml version="1.0" encoding="utf-8"?>
<calcChain xmlns="http://schemas.openxmlformats.org/spreadsheetml/2006/main">
  <c r="F19" i="24"/>
  <c r="H6" i="26"/>
  <c r="D34"/>
  <c r="D27"/>
  <c r="S24" i="13"/>
  <c r="A4" i="12"/>
  <c r="G4" i="7" l="1"/>
  <c r="D61" i="8"/>
  <c r="A23" i="24" l="1"/>
  <c r="H31"/>
  <c r="D31"/>
  <c r="A31"/>
  <c r="A25"/>
  <c r="A24"/>
  <c r="A22"/>
  <c r="D24" i="11" l="1"/>
  <c r="D5" i="15" l="1"/>
  <c r="F50"/>
  <c r="D50"/>
  <c r="A50"/>
  <c r="K50"/>
  <c r="D7" i="13" l="1"/>
  <c r="D61" i="6"/>
  <c r="N54"/>
  <c r="N51"/>
  <c r="B30"/>
  <c r="J54"/>
  <c r="J51"/>
  <c r="B26"/>
  <c r="F54"/>
  <c r="F51"/>
  <c r="B22"/>
  <c r="N45"/>
  <c r="J41"/>
  <c r="F37"/>
  <c r="N30"/>
  <c r="J26"/>
  <c r="F22"/>
  <c r="H4"/>
  <c r="G4" i="5"/>
  <c r="G4" i="1"/>
  <c r="A4" i="11"/>
  <c r="W35" i="22"/>
  <c r="F5"/>
  <c r="T7"/>
  <c r="S41" l="1"/>
  <c r="M105" i="16"/>
  <c r="E62"/>
  <c r="N65"/>
  <c r="N53"/>
  <c r="E4"/>
  <c r="L105" i="9"/>
  <c r="M65"/>
  <c r="D62"/>
  <c r="M53"/>
  <c r="D4"/>
  <c r="W55" i="7"/>
  <c r="W53"/>
  <c r="W34"/>
  <c r="W29"/>
  <c r="W24"/>
  <c r="Z4"/>
  <c r="D5" i="20"/>
  <c r="L53" i="8"/>
  <c r="F29" i="20" s="1"/>
  <c r="D4" i="8"/>
  <c r="J39" i="12"/>
  <c r="I42" s="1"/>
  <c r="F21" i="20" s="1"/>
  <c r="W51" i="7"/>
  <c r="F7" i="20"/>
  <c r="M8"/>
  <c r="W42" i="7" l="1"/>
  <c r="W45" s="1"/>
  <c r="F24" i="11"/>
  <c r="M96" i="16"/>
  <c r="F34" i="20"/>
  <c r="F44" l="1"/>
  <c r="L44" s="1"/>
  <c r="C80" i="8"/>
  <c r="K96" l="1"/>
  <c r="C80" i="9"/>
  <c r="L96"/>
  <c r="D44" i="15"/>
  <c r="D42"/>
  <c r="D38" i="13"/>
  <c r="D63" i="6"/>
  <c r="D59"/>
  <c r="C80" i="16"/>
  <c r="L64" i="8"/>
  <c r="L7"/>
  <c r="P6" i="7"/>
  <c r="AD6"/>
  <c r="M6" i="9"/>
  <c r="N7" i="16"/>
  <c r="G7" i="11"/>
  <c r="M8" i="15"/>
  <c r="N10" i="13"/>
  <c r="N7" i="6"/>
  <c r="P7" i="5"/>
  <c r="P7" i="1"/>
  <c r="F63" i="8" l="1"/>
  <c r="F6"/>
  <c r="H6" i="16"/>
  <c r="H64" s="1"/>
  <c r="I7" i="15"/>
  <c r="J9" i="13"/>
  <c r="C7" i="11"/>
  <c r="H7" i="6"/>
  <c r="G7" i="5"/>
  <c r="G7" i="1"/>
  <c r="G64" i="9"/>
  <c r="E21"/>
  <c r="G7" i="7"/>
  <c r="Z7" s="1"/>
  <c r="E5" i="12"/>
  <c r="N4" i="6" l="1"/>
</calcChain>
</file>

<file path=xl/sharedStrings.xml><?xml version="1.0" encoding="utf-8"?>
<sst xmlns="http://schemas.openxmlformats.org/spreadsheetml/2006/main" count="1165" uniqueCount="457">
  <si>
    <t>Établissement</t>
  </si>
  <si>
    <t>Nom, Prénom                       du candidat</t>
  </si>
  <si>
    <t>BEP "Restauration"                                                                                                             Option "Cuisine"</t>
  </si>
  <si>
    <t>1ère situation d'évaluation</t>
  </si>
  <si>
    <t>Évaluation écrite - avant la fin du premier semestre de l'année de première</t>
  </si>
  <si>
    <t>S1 - 1 heure</t>
  </si>
  <si>
    <t>Profils de compétences</t>
  </si>
  <si>
    <t>NM</t>
  </si>
  <si>
    <t>ECA</t>
  </si>
  <si>
    <t>M</t>
  </si>
  <si>
    <t>-</t>
  </si>
  <si>
    <t>+</t>
  </si>
  <si>
    <t>Évaluation</t>
  </si>
  <si>
    <t>Technologie</t>
  </si>
  <si>
    <t>Sciences                                                                                         appliquées</t>
  </si>
  <si>
    <t>Gestion                                                                                                   appliquée</t>
  </si>
  <si>
    <t>/20</t>
  </si>
  <si>
    <t>CONTRÔLE EN COURS DE FORMATION</t>
  </si>
  <si>
    <t>Gestion appliquée</t>
  </si>
  <si>
    <t>Récapitulatif</t>
  </si>
  <si>
    <t>Fonction</t>
  </si>
  <si>
    <t>Enseignant(s) Organisation et production Culinaire</t>
  </si>
  <si>
    <t>Enseignant(s)                                                              Gestion appliquée</t>
  </si>
  <si>
    <t>Appréciation</t>
  </si>
  <si>
    <t>Nom Prénom / Émargement</t>
  </si>
  <si>
    <t>Sciences appliquées</t>
  </si>
  <si>
    <t>Membres du jury</t>
  </si>
  <si>
    <t>Enseignant(s)                                                                  Sciences appliquées</t>
  </si>
  <si>
    <t>Pertinence des réponses :</t>
  </si>
  <si>
    <t>Exactitude des connaissances :</t>
  </si>
  <si>
    <t>Qualité de la réflexion et de l'argumentation :</t>
  </si>
  <si>
    <t>2ème  situation d'évaluation</t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</si>
  <si>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 situation d'évaluation</t>
    </r>
  </si>
  <si>
    <t>Évaluation écrite - au cours du deuxième semestre de la classe de terminale</t>
  </si>
  <si>
    <t>Baccalauréat Professionnel "Cuisine" Sous épreuves : E11/ E12/ E21</t>
  </si>
  <si>
    <r>
      <rPr>
        <b/>
        <sz val="11"/>
        <color theme="1"/>
        <rFont val="Arial"/>
        <family val="2"/>
      </rPr>
      <t xml:space="preserve">E21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</si>
  <si>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0"/>
        <color theme="1"/>
        <rFont val="Arial Narrow"/>
        <family val="2"/>
      </rPr>
      <t xml:space="preserve">EP1   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                     Technologie professionnelle, Sciences appliquées, Gestion appliquée</t>
    </r>
  </si>
  <si>
    <t xml:space="preserve">Baccalauréat Professionnel                                                                                                                                "Cuisine" </t>
  </si>
  <si>
    <r>
      <rPr>
        <b/>
        <sz val="11"/>
        <color theme="1"/>
        <rFont val="Calibri"/>
        <family val="2"/>
        <scheme val="minor"/>
      </rPr>
      <t xml:space="preserve">E12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Sciences                                          appliquées</t>
    </r>
  </si>
  <si>
    <r>
      <rPr>
        <b/>
        <sz val="11"/>
        <color theme="1"/>
        <rFont val="Calibri"/>
        <family val="2"/>
        <scheme val="minor"/>
      </rPr>
      <t xml:space="preserve">E21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Gestion                                              appliquée</t>
    </r>
  </si>
  <si>
    <r>
      <rPr>
        <b/>
        <sz val="11"/>
        <color theme="1"/>
        <rFont val="Arial"/>
        <family val="2"/>
      </rPr>
      <t xml:space="preserve">E11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Sous-épreuve de   Technologie professionnelle</t>
    </r>
  </si>
  <si>
    <r>
      <rPr>
        <b/>
        <sz val="11"/>
        <color theme="1"/>
        <rFont val="Arial"/>
        <family val="2"/>
      </rPr>
      <t xml:space="preserve">E12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Sous-épreuve de         Sciences                                          appliquées</t>
    </r>
  </si>
  <si>
    <r>
      <rPr>
        <b/>
        <sz val="11"/>
        <color theme="1"/>
        <rFont val="Arial"/>
        <family val="2"/>
      </rPr>
      <t xml:space="preserve">EP1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Sous-épreuve de   Technologie professionnelle</t>
    </r>
  </si>
  <si>
    <r>
      <rPr>
        <b/>
        <sz val="11"/>
        <color theme="1"/>
        <rFont val="Arial"/>
        <family val="2"/>
      </rPr>
      <t xml:space="preserve">EP1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</t>
    </r>
    <r>
      <rPr>
        <sz val="10"/>
        <color theme="1"/>
        <rFont val="Arial"/>
        <family val="2"/>
      </rPr>
      <t xml:space="preserve">        Sous-épreuve de  Sciences appliquées</t>
    </r>
  </si>
  <si>
    <r>
      <rPr>
        <b/>
        <sz val="11"/>
        <color theme="1"/>
        <rFont val="Arial"/>
        <family val="2"/>
      </rPr>
      <t xml:space="preserve">EP1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Sous-épreuve de   Gestion appliquée</t>
    </r>
  </si>
  <si>
    <t>Coefficient 6</t>
  </si>
  <si>
    <t>Coefficient 2</t>
  </si>
  <si>
    <t>Total E11 (S1 + S2)</t>
  </si>
  <si>
    <t>Total E12 (S1 + S2)</t>
  </si>
  <si>
    <t>Total E21 (S1 + S2)</t>
  </si>
  <si>
    <t>Note proposée au jury</t>
  </si>
  <si>
    <t>Bac-Pro E11</t>
  </si>
  <si>
    <t>Bac-Pro E12</t>
  </si>
  <si>
    <t>Bac-Pro E21</t>
  </si>
  <si>
    <t xml:space="preserve">  /20</t>
  </si>
  <si>
    <t xml:space="preserve"> /20</t>
  </si>
  <si>
    <r>
      <t xml:space="preserve"> /40 </t>
    </r>
    <r>
      <rPr>
        <b/>
        <sz val="12"/>
        <color theme="1"/>
        <rFont val="Arial Narrow"/>
        <family val="2"/>
      </rPr>
      <t>pts</t>
    </r>
  </si>
  <si>
    <t>S1</t>
  </si>
  <si>
    <t>S2</t>
  </si>
  <si>
    <t xml:space="preserve">  S1</t>
  </si>
  <si>
    <t xml:space="preserve">  S2</t>
  </si>
  <si>
    <t>S1 - 2 heures</t>
  </si>
  <si>
    <t xml:space="preserve"> /10</t>
  </si>
  <si>
    <t xml:space="preserve"> /30</t>
  </si>
  <si>
    <t>BEP  "Restauration" - Épreuve EP1</t>
  </si>
  <si>
    <r>
      <rPr>
        <b/>
        <sz val="11"/>
        <color theme="1"/>
        <rFont val="Arial"/>
        <family val="2"/>
      </rPr>
      <t xml:space="preserve">EP1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Technologie professionnelle</t>
    </r>
  </si>
  <si>
    <r>
      <rPr>
        <b/>
        <sz val="11"/>
        <color theme="1"/>
        <rFont val="Arial"/>
        <family val="2"/>
      </rPr>
      <t xml:space="preserve">EP1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Sciences                                          appliquées</t>
    </r>
  </si>
  <si>
    <r>
      <rPr>
        <b/>
        <sz val="11"/>
        <color theme="1"/>
        <rFont val="Arial"/>
        <family val="2"/>
      </rPr>
      <t xml:space="preserve">EP1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</si>
  <si>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1"/>
        <color theme="1"/>
        <rFont val="Calibri"/>
        <family val="2"/>
        <scheme val="minor"/>
      </rPr>
      <t xml:space="preserve">EP1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Technologie professionnelle, Sciences appliquées, Gestion appliquée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Coefficient 6</t>
    </r>
  </si>
  <si>
    <t>à reporter pour S1 de E11 du baccalauréat professionnel</t>
  </si>
  <si>
    <t>Total EP1 (S1)</t>
  </si>
  <si>
    <t>/60 pts</t>
  </si>
  <si>
    <t>Note                                  proposée au                              jury</t>
  </si>
  <si>
    <t>BEP « Restauration » option cuisine – EP2 Épreuve de pratique professionnelle</t>
  </si>
  <si>
    <t>SITUATION N° 2 en Centre de Formation (120 points)</t>
  </si>
  <si>
    <t>Académie de                                                                                Guadeloupe</t>
  </si>
  <si>
    <t xml:space="preserve">Nom, prénom du candidat : </t>
  </si>
  <si>
    <t>Positionnement et évaluation du candidat</t>
  </si>
  <si>
    <t>Pôle</t>
  </si>
  <si>
    <t>Compétences</t>
  </si>
  <si>
    <t>Compétences opérationnelles</t>
  </si>
  <si>
    <t>Compétences*</t>
  </si>
  <si>
    <t xml:space="preserve"> Critères d’évaluation</t>
  </si>
  <si>
    <t>pts</t>
  </si>
  <si>
    <t>barème</t>
  </si>
  <si>
    <t>Phase écrite</t>
  </si>
  <si>
    <r>
      <rPr>
        <b/>
        <sz val="11"/>
        <color rgb="FF0070C0"/>
        <rFont val="Arial Narrow"/>
        <family val="2"/>
      </rPr>
      <t>C1-1</t>
    </r>
    <r>
      <rPr>
        <sz val="11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Organiser la production</t>
    </r>
  </si>
  <si>
    <t>C1-1.1 Recueillir les informations et renseigner ou élaborer des documents relatifs à la production</t>
  </si>
  <si>
    <t>Qualité des documents et réalisme professionnel</t>
  </si>
  <si>
    <t>C1-1.2 Planifier son travail et celui de son équipe dans le temps et dans l’espace</t>
  </si>
  <si>
    <t>Pertinence organisation, durée des étapes de production</t>
  </si>
  <si>
    <t>C1-1.5 Optimiser l'organisation de la production</t>
  </si>
  <si>
    <t>Pertinence de l’organisation</t>
  </si>
  <si>
    <r>
      <rPr>
        <b/>
        <sz val="11"/>
        <color rgb="FF0070C0"/>
        <rFont val="Arial Narrow"/>
        <family val="2"/>
      </rPr>
      <t>C4-1</t>
    </r>
    <r>
      <rPr>
        <sz val="8"/>
        <color theme="1"/>
        <rFont val="Arial Narrow"/>
        <family val="2"/>
      </rPr>
      <t xml:space="preserve"> Recenser les besoins d'approvisionnement</t>
    </r>
  </si>
  <si>
    <t>C4-1.1 Déterminer les besoins en consommables et en petits matériels en fonction de l'activité prévue</t>
  </si>
  <si>
    <t>Respect de la commande</t>
  </si>
  <si>
    <t>C4-1.4 Renseigner les documents d'approvisionnements</t>
  </si>
  <si>
    <t>Qualité du document                                          Réalisme professionnel</t>
  </si>
  <si>
    <t>Phase pratique</t>
  </si>
  <si>
    <r>
      <rPr>
        <b/>
        <sz val="11"/>
        <color rgb="FF0070C0"/>
        <rFont val="Arial Narrow"/>
        <family val="2"/>
      </rPr>
      <t>C1-1</t>
    </r>
    <r>
      <rPr>
        <sz val="8"/>
        <color theme="1"/>
        <rFont val="Arial Narrow"/>
        <family val="2"/>
      </rPr>
      <t xml:space="preserve"> </t>
    </r>
    <r>
      <rPr>
        <sz val="7"/>
        <color theme="1"/>
        <rFont val="Arial Narrow"/>
        <family val="2"/>
      </rPr>
      <t>Organiser la production</t>
    </r>
  </si>
  <si>
    <t xml:space="preserve"> C1-1.4 Entretenir les locaux et les matériels</t>
  </si>
  <si>
    <t>Respect de la réglementation</t>
  </si>
  <si>
    <r>
      <rPr>
        <i/>
        <sz val="6"/>
        <color theme="1"/>
        <rFont val="Arial Narrow"/>
        <family val="2"/>
      </rPr>
      <t>Cocher les compétences évaluées</t>
    </r>
    <r>
      <rPr>
        <sz val="12"/>
        <rFont val="Arial"/>
        <family val="2"/>
      </rPr>
      <t xml:space="preserve"> </t>
    </r>
    <r>
      <rPr>
        <sz val="8"/>
        <color theme="1"/>
        <rFont val="Wingdings"/>
        <charset val="2"/>
      </rPr>
      <t>è</t>
    </r>
  </si>
  <si>
    <t>Plat 1</t>
  </si>
  <si>
    <t>Plat 2</t>
  </si>
  <si>
    <r>
      <rPr>
        <b/>
        <sz val="11"/>
        <color rgb="FF0070C0"/>
        <rFont val="Arial Narrow"/>
        <family val="2"/>
      </rPr>
      <t>C1-2</t>
    </r>
    <r>
      <rPr>
        <sz val="11"/>
        <color theme="1"/>
        <rFont val="Arial Narrow"/>
        <family val="2"/>
      </rPr>
      <t xml:space="preserve"> Maîtriser les bases de la cuisine</t>
    </r>
  </si>
  <si>
    <t>C1-2.1 Réaliser les préparations préliminaires</t>
  </si>
  <si>
    <t>Maîtrise des techniques de base</t>
  </si>
  <si>
    <t>C1-2.2 Apprêter les matières premières</t>
  </si>
  <si>
    <t>C1-2.3 Tailler, découper</t>
  </si>
  <si>
    <t>C1-2.4 Décorer</t>
  </si>
  <si>
    <t>C1-2.5 Réaliser les marinades, saumures et sirops</t>
  </si>
  <si>
    <t>C1-2.6 Réaliser fonds, fumets, essences et glaces</t>
  </si>
  <si>
    <t>C1-2.7 Réaliser les liaisons</t>
  </si>
  <si>
    <t>C1-2.8 Réaliser les grandes sauces de base, les jus et les coulis</t>
  </si>
  <si>
    <r>
      <t>C1-2.9 Réaliser les préparations de base</t>
    </r>
    <r>
      <rPr>
        <sz val="7"/>
        <color theme="1"/>
        <rFont val="Cambria"/>
        <family val="1"/>
        <scheme val="major"/>
      </rPr>
      <t xml:space="preserve"> </t>
    </r>
    <r>
      <rPr>
        <i/>
        <sz val="7"/>
        <color theme="1"/>
        <rFont val="Cambria"/>
        <family val="1"/>
        <scheme val="major"/>
      </rPr>
      <t>(farces, purées, beurres, appareils et crèmes)</t>
    </r>
  </si>
  <si>
    <t>C1-2.10 Réaliser les pâtes de base</t>
  </si>
  <si>
    <r>
      <rPr>
        <b/>
        <sz val="11"/>
        <color rgb="FF0070C0"/>
        <rFont val="Arial Narrow"/>
        <family val="2"/>
      </rPr>
      <t>C1-3</t>
    </r>
    <r>
      <rPr>
        <sz val="11"/>
        <color theme="1"/>
        <rFont val="Arial Narrow"/>
        <family val="2"/>
      </rPr>
      <t xml:space="preserve"> Cuisiner</t>
    </r>
  </si>
  <si>
    <t>C1-3.1 Réaliser les potages</t>
  </si>
  <si>
    <t>Conformité des préparations culinaires imposées Respect de la commande</t>
  </si>
  <si>
    <t>C1-3.3 Produire des mets à base de poissons, coquillages, crustacés, mollusques</t>
  </si>
  <si>
    <t>C1-3.5 Réaliser les garnitures d’accompagnement</t>
  </si>
  <si>
    <t>C1-3.6 Réaliser les desserts</t>
  </si>
  <si>
    <t>C1-3.7 Optimiser la production</t>
  </si>
  <si>
    <r>
      <rPr>
        <b/>
        <sz val="11"/>
        <color rgb="FF0070C0"/>
        <rFont val="Arial Narrow"/>
        <family val="2"/>
      </rPr>
      <t>C1-4</t>
    </r>
    <r>
      <rPr>
        <b/>
        <sz val="10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Dresser, distribuer les préparations</t>
    </r>
  </si>
  <si>
    <t>C1-4.1 Dresser et mettre en valeur les préparations</t>
  </si>
  <si>
    <t>Conformité des préparations culinaires imposées / Qualité finitions et présentations</t>
  </si>
  <si>
    <t>C1-4.2 Distribuer la production</t>
  </si>
  <si>
    <r>
      <rPr>
        <b/>
        <sz val="11"/>
        <color rgb="FF0070C0"/>
        <rFont val="Arial Narrow"/>
        <family val="2"/>
      </rPr>
      <t>C3-3</t>
    </r>
    <r>
      <rPr>
        <sz val="9"/>
        <color theme="3" tint="0.39997558519241921"/>
        <rFont val="Arial Narrow"/>
        <family val="2"/>
      </rPr>
      <t xml:space="preserve"> Rendre compte de son travail</t>
    </r>
  </si>
  <si>
    <t>C3-3.1 Produire une synthèse écrite</t>
  </si>
  <si>
    <t>Qualité du document et réalisme professionnel</t>
  </si>
  <si>
    <t>C3-3.2 Présenter oralement la synthèse</t>
  </si>
  <si>
    <t>Attitude et comportement professionnel dans l’acte de communication</t>
  </si>
  <si>
    <r>
      <rPr>
        <b/>
        <sz val="11"/>
        <color rgb="FF0070C0"/>
        <rFont val="Arial Narrow"/>
        <family val="2"/>
      </rPr>
      <t>C5-1</t>
    </r>
    <r>
      <rPr>
        <sz val="9"/>
        <color theme="1"/>
        <rFont val="Arial Narrow"/>
        <family val="2"/>
      </rPr>
      <t xml:space="preserve"> Appliquer la démarche qualité</t>
    </r>
  </si>
  <si>
    <t>C5-1.2 Respecter les dispositions réglementaires, les règles d'hygiène, de santé et de sécurité</t>
  </si>
  <si>
    <t>Respect de la règlementation et des diverses recommandations</t>
  </si>
  <si>
    <t>C5-1.3 Intégrer les dimensions liées à l’environnement et au développement durable dans sa pratique</t>
  </si>
  <si>
    <t>Respect des recommandations</t>
  </si>
  <si>
    <t>C5-1.4 Appliquer des principes de nutrition et de diététique</t>
  </si>
  <si>
    <r>
      <rPr>
        <b/>
        <sz val="11"/>
        <color rgb="FF0070C0"/>
        <rFont val="Arial Narrow"/>
        <family val="2"/>
      </rPr>
      <t>C5-2</t>
    </r>
    <r>
      <rPr>
        <sz val="9"/>
        <color theme="1"/>
        <rFont val="Arial Narrow"/>
        <family val="2"/>
      </rPr>
      <t xml:space="preserve"> Maintenir la qualité globale</t>
    </r>
  </si>
  <si>
    <t>C5-2.1 Contrôler la qualité sanitaire des matières premières et des productions</t>
  </si>
  <si>
    <t>C5-2.2 Contrôler la qualité organoleptique des matières premières et des productions</t>
  </si>
  <si>
    <t>Conformité des préparations culinaires imposées                                                                                  Qualité organoleptique de la production</t>
  </si>
  <si>
    <t>C5-2.3 Contrôler la qualité marchande des matières premières et des productions</t>
  </si>
  <si>
    <r>
      <t xml:space="preserve">Compétences : </t>
    </r>
    <r>
      <rPr>
        <i/>
        <sz val="8"/>
        <color rgb="FF0070C0"/>
        <rFont val="Arial Narrow"/>
        <family val="2"/>
      </rPr>
      <t>BEP uniquement</t>
    </r>
    <r>
      <rPr>
        <sz val="8"/>
        <color theme="1"/>
        <rFont val="Arial Narrow"/>
        <family val="2"/>
      </rPr>
      <t xml:space="preserve"> / BEP et Bac Pro                                          * NM = Non Maîtrisé ECA = En Cours d’Acquisition M = Maîtrisé</t>
    </r>
  </si>
  <si>
    <t>Total BEP (en points)</t>
  </si>
  <si>
    <t>Page 1/2</t>
  </si>
  <si>
    <t>Évaluation de l'épreuve EP2 - Pratique professionnelle</t>
  </si>
  <si>
    <t>MEMBRES DU JURY</t>
  </si>
  <si>
    <t>Nom, prénom</t>
  </si>
  <si>
    <t>Émargement</t>
  </si>
  <si>
    <t>Professeur                                         ou Formateur</t>
  </si>
  <si>
    <t>Professionnel (s)</t>
  </si>
  <si>
    <t xml:space="preserve">  /120 points</t>
  </si>
  <si>
    <t>Situation S2 - EP2</t>
  </si>
  <si>
    <t xml:space="preserve">LMHT "Archipel Guadeloupe" </t>
  </si>
  <si>
    <t>Page 2/2</t>
  </si>
  <si>
    <t>Grille d’évaluation récapitulative</t>
  </si>
  <si>
    <t xml:space="preserve">  /100 points</t>
  </si>
  <si>
    <r>
      <t xml:space="preserve">Première situation d’évaluation                                     </t>
    </r>
    <r>
      <rPr>
        <sz val="12"/>
        <color theme="1"/>
        <rFont val="Cambria"/>
        <family val="1"/>
        <scheme val="major"/>
      </rPr>
      <t>en entreprise</t>
    </r>
  </si>
  <si>
    <r>
      <rPr>
        <b/>
        <sz val="12"/>
        <color theme="1"/>
        <rFont val="Cambria"/>
        <family val="1"/>
        <scheme val="major"/>
      </rPr>
      <t>Deuxième situation d’évaluation</t>
    </r>
    <r>
      <rPr>
        <sz val="12"/>
        <color theme="1"/>
        <rFont val="Cambria"/>
        <family val="1"/>
        <scheme val="major"/>
      </rPr>
      <t xml:space="preserve">                                                     en centre de formation</t>
    </r>
  </si>
  <si>
    <t>Avant la fin du premier semestre de la classe de première professionnelle</t>
  </si>
  <si>
    <t>Note globale                                               proposée au jury</t>
  </si>
  <si>
    <t xml:space="preserve">  /220 points</t>
  </si>
  <si>
    <t xml:space="preserve">  /20 points</t>
  </si>
  <si>
    <t>Appréciation :</t>
  </si>
  <si>
    <t>SITUATION N°1 en Centre de Formation (40 points)</t>
  </si>
  <si>
    <t>BACCALAURÉAT PROFESSIONNEL « Cuisine » - E31 Sous-épreuve de pratique professionnelle</t>
  </si>
  <si>
    <t>Critères d’évaluation</t>
  </si>
  <si>
    <r>
      <t>1</t>
    </r>
    <r>
      <rPr>
        <b/>
        <vertAlign val="superscript"/>
        <sz val="8"/>
        <color theme="1"/>
        <rFont val="Arial Narrow"/>
        <family val="2"/>
      </rPr>
      <t>ère</t>
    </r>
    <r>
      <rPr>
        <b/>
        <sz val="8"/>
        <color theme="1"/>
        <rFont val="Arial Narrow"/>
        <family val="2"/>
      </rPr>
      <t xml:space="preserve"> évaluation formative</t>
    </r>
  </si>
  <si>
    <r>
      <t>2</t>
    </r>
    <r>
      <rPr>
        <b/>
        <vertAlign val="superscript"/>
        <sz val="8"/>
        <color theme="1"/>
        <rFont val="Arial Narrow"/>
        <family val="2"/>
      </rPr>
      <t>ème</t>
    </r>
    <r>
      <rPr>
        <b/>
        <sz val="8"/>
        <color theme="1"/>
        <rFont val="Arial Narrow"/>
        <family val="2"/>
      </rPr>
      <t xml:space="preserve"> évaluation formative</t>
    </r>
  </si>
  <si>
    <t>Évaluation certificative</t>
  </si>
  <si>
    <t>Conseils tuteur</t>
  </si>
  <si>
    <r>
      <t>C1-1</t>
    </r>
    <r>
      <rPr>
        <sz val="9"/>
        <color theme="1"/>
        <rFont val="Arial Narrow"/>
        <family val="2"/>
      </rPr>
      <t xml:space="preserve"> Organiser la production</t>
    </r>
  </si>
  <si>
    <t>C1-1.4 Entretenir les locaux et les matériels</t>
  </si>
  <si>
    <t>Respect de la réglementation (hygiène, santé, sécurité)</t>
  </si>
  <si>
    <t>/4</t>
  </si>
  <si>
    <t>/16</t>
  </si>
  <si>
    <t>C1-3.4 Produire des mets à base de viandes, volailles, gibiers, abats, œufs</t>
  </si>
  <si>
    <r>
      <t>C1-4</t>
    </r>
    <r>
      <rPr>
        <sz val="9"/>
        <color theme="1"/>
        <rFont val="Arial Narrow"/>
        <family val="2"/>
      </rPr>
      <t xml:space="preserve"> Dresser, distribuer les préparations</t>
    </r>
  </si>
  <si>
    <t>Mise en valeur et envoi des préparations</t>
  </si>
  <si>
    <t>C2-1.1 Communiquer au sein d’une équipe, de la structure</t>
  </si>
  <si>
    <t>Communication dans différents contextes professionnels</t>
  </si>
  <si>
    <t>C2-2.2 Communiquer en situation de service</t>
  </si>
  <si>
    <r>
      <t xml:space="preserve">C3-1 </t>
    </r>
    <r>
      <rPr>
        <sz val="9"/>
        <color theme="1"/>
        <rFont val="Arial Narrow"/>
        <family val="2"/>
      </rPr>
      <t>Animer une équipe</t>
    </r>
  </si>
  <si>
    <t>C3-1.1 Adopter et faire adopter une attitude et un comportement professionnels</t>
  </si>
  <si>
    <t>C3-1.2 Appliquer et faire appliquer les plannings de service</t>
  </si>
  <si>
    <r>
      <t xml:space="preserve">C4-2 </t>
    </r>
    <r>
      <rPr>
        <sz val="9"/>
        <color theme="1"/>
        <rFont val="Arial Narrow"/>
        <family val="2"/>
      </rPr>
      <t>Contrôler les mouvements de stocks</t>
    </r>
  </si>
  <si>
    <t>C4-2.1 Réceptionner et contrôler les produits livrés</t>
  </si>
  <si>
    <t>La réception et le stockage des produits</t>
  </si>
  <si>
    <t>C4-2.2 Réaliser les opérations de déconditionnement et de conditionnement</t>
  </si>
  <si>
    <t>C4-2.3 Stocker les produits</t>
  </si>
  <si>
    <t>C4-2.4 Mettre à jour les stocks en utilisant les documents et outils de gestion appropriés</t>
  </si>
  <si>
    <t>C5-1.3 Intégrer les dimensions liées à l’environnement et au développement durable dans sa pratique professionnelle</t>
  </si>
  <si>
    <t>Prise en compte du développement durable dans la pratique professionnelle</t>
  </si>
  <si>
    <t>* NM = Non Maîtrisé    ECA = En Cours d’Acquisition    M = Maîtrisé</t>
  </si>
  <si>
    <t>Total Baccalauréat Professionnel (en points)</t>
  </si>
  <si>
    <t>Maîtrise technique et gestuelle, rapidité et dextérité</t>
  </si>
  <si>
    <t>Académie de Guadeloupe</t>
  </si>
  <si>
    <t>L’attitude et le comportement professionnel (y compris le travail en équipe)</t>
  </si>
  <si>
    <r>
      <t xml:space="preserve">C3-1 </t>
    </r>
    <r>
      <rPr>
        <sz val="10"/>
        <color theme="1"/>
        <rFont val="Arial Narrow"/>
        <family val="2"/>
      </rPr>
      <t>Animer une équipe</t>
    </r>
  </si>
  <si>
    <r>
      <t xml:space="preserve">C4-2 </t>
    </r>
    <r>
      <rPr>
        <sz val="10"/>
        <color theme="1"/>
        <rFont val="Arial Narrow"/>
        <family val="2"/>
      </rPr>
      <t>Contrôler les mouvements de stocks</t>
    </r>
  </si>
  <si>
    <r>
      <t>C5-1</t>
    </r>
    <r>
      <rPr>
        <sz val="10"/>
        <color theme="1"/>
        <rFont val="Arial Narrow"/>
        <family val="2"/>
      </rPr>
      <t xml:space="preserve"> Appliquer la démarche qualité</t>
    </r>
  </si>
  <si>
    <r>
      <t>C2-2</t>
    </r>
    <r>
      <rPr>
        <sz val="10"/>
        <color rgb="FF548DD4"/>
        <rFont val="Arial Narrow"/>
        <family val="2"/>
      </rPr>
      <t xml:space="preserve"> </t>
    </r>
    <r>
      <rPr>
        <sz val="10"/>
        <color theme="1"/>
        <rFont val="Arial Narrow"/>
        <family val="2"/>
      </rPr>
      <t>Communiquer à des fins commerciales</t>
    </r>
  </si>
  <si>
    <r>
      <t>C2-1</t>
    </r>
    <r>
      <rPr>
        <sz val="10"/>
        <color rgb="FF548DD4"/>
        <rFont val="Arial Narrow"/>
        <family val="2"/>
      </rPr>
      <t xml:space="preserve"> </t>
    </r>
    <r>
      <rPr>
        <sz val="10"/>
        <color theme="1"/>
        <rFont val="Arial Narrow"/>
        <family val="2"/>
      </rPr>
      <t>Entretenir des relations professionnelles</t>
    </r>
  </si>
  <si>
    <r>
      <t>C1-4</t>
    </r>
    <r>
      <rPr>
        <sz val="10"/>
        <color theme="1"/>
        <rFont val="Arial Narrow"/>
        <family val="2"/>
      </rPr>
      <t xml:space="preserve"> Dresser, distribuer les préparations</t>
    </r>
  </si>
  <si>
    <r>
      <t xml:space="preserve">C1-3 </t>
    </r>
    <r>
      <rPr>
        <sz val="10"/>
        <color theme="1"/>
        <rFont val="Arial Narrow"/>
        <family val="2"/>
      </rPr>
      <t>Cuisiner</t>
    </r>
  </si>
  <si>
    <r>
      <t>C1-1</t>
    </r>
    <r>
      <rPr>
        <sz val="10"/>
        <color theme="1"/>
        <rFont val="Arial Narrow"/>
        <family val="2"/>
      </rPr>
      <t xml:space="preserve"> Organiser la production</t>
    </r>
  </si>
  <si>
    <t>/40</t>
  </si>
  <si>
    <t>Situation 3 - E31</t>
  </si>
  <si>
    <t>Positionnement et évaluation du candidat "Savoir Être"'</t>
  </si>
  <si>
    <t>Points d'évaluation</t>
  </si>
  <si>
    <t>Formative 1</t>
  </si>
  <si>
    <t>Formative 2</t>
  </si>
  <si>
    <t>Formative 3</t>
  </si>
  <si>
    <t>N</t>
  </si>
  <si>
    <t>Conseils du tuteur</t>
  </si>
  <si>
    <t>Faire  preuve  de  curiosité professionnelle  et  demander des  conseils.</t>
  </si>
  <si>
    <t>Effectuer son travail, selon les consignes, sans attendre les ordres.</t>
  </si>
  <si>
    <t>Respecter les horaires de travail et faire preuve de ponctualité.</t>
  </si>
  <si>
    <t>Faire preuve de motivation.</t>
  </si>
  <si>
    <t>Faire preuve de dynamisme, de participation active, de rapidité, de vivacité dans son travail.</t>
  </si>
  <si>
    <t>Se présenter et avoir une tenue propre et adaptée au milieu professionnel.</t>
  </si>
  <si>
    <t>S’intégrer d’une manière active au sein de l’équipe.</t>
  </si>
  <si>
    <t>Garder la maîtrise de soi.</t>
  </si>
  <si>
    <t>Savoir s’adapter aux remarques formulées.</t>
  </si>
  <si>
    <t>Faire preuve de discrétion.</t>
  </si>
  <si>
    <r>
      <t>Membres du jury pour la 1</t>
    </r>
    <r>
      <rPr>
        <b/>
        <vertAlign val="superscript"/>
        <sz val="11"/>
        <color theme="1"/>
        <rFont val="Arial Narrow"/>
        <family val="2"/>
      </rPr>
      <t>ère</t>
    </r>
    <r>
      <rPr>
        <b/>
        <sz val="11"/>
        <color theme="1"/>
        <rFont val="Arial Narrow"/>
        <family val="2"/>
      </rPr>
      <t xml:space="preserve"> évaluation</t>
    </r>
  </si>
  <si>
    <t>NOM Prénom</t>
  </si>
  <si>
    <t>Tuteur</t>
  </si>
  <si>
    <r>
      <t>Membres du jury pour la 2</t>
    </r>
    <r>
      <rPr>
        <b/>
        <vertAlign val="superscript"/>
        <sz val="11"/>
        <color theme="1"/>
        <rFont val="Arial Narrow"/>
        <family val="2"/>
      </rPr>
      <t>ème</t>
    </r>
    <r>
      <rPr>
        <b/>
        <sz val="11"/>
        <color theme="1"/>
        <rFont val="Arial Narrow"/>
        <family val="2"/>
      </rPr>
      <t xml:space="preserve"> évaluation</t>
    </r>
  </si>
  <si>
    <r>
      <t>Membres du jury pour la 3</t>
    </r>
    <r>
      <rPr>
        <b/>
        <vertAlign val="superscript"/>
        <sz val="11"/>
        <color theme="1"/>
        <rFont val="Arial Narrow"/>
        <family val="2"/>
      </rPr>
      <t>ème</t>
    </r>
    <r>
      <rPr>
        <b/>
        <sz val="11"/>
        <color theme="1"/>
        <rFont val="Arial Narrow"/>
        <family val="2"/>
      </rPr>
      <t xml:space="preserve"> évaluation</t>
    </r>
  </si>
  <si>
    <r>
      <rPr>
        <b/>
        <sz val="12"/>
        <color rgb="FF666699"/>
        <rFont val="Arial Narrow"/>
        <family val="2"/>
      </rPr>
      <t>C3-1.1</t>
    </r>
    <r>
      <rPr>
        <b/>
        <sz val="9"/>
        <color rgb="FF666699"/>
        <rFont val="Arial Narrow"/>
        <family val="2"/>
      </rPr>
      <t xml:space="preserve"> Adopter et faire adopter une attitude et un comportement professionnels</t>
    </r>
  </si>
  <si>
    <t>Professeur ou  formateur</t>
  </si>
  <si>
    <t xml:space="preserve">/40 points  </t>
  </si>
  <si>
    <t>SITUATION N° 3 lors des Périodes de Formation en Milieu Professionnel (40 points)</t>
  </si>
  <si>
    <t>Évaluation de la sous-épreuve E31 – Pratique professionnelle</t>
  </si>
  <si>
    <t>Avant la fin du deuxième semestre de la classe de terminale professionnelle</t>
  </si>
  <si>
    <t>Au cours des PMFP de la classe de terminale</t>
  </si>
  <si>
    <t>Note globale proposée au jury</t>
  </si>
  <si>
    <t>/160                               points</t>
  </si>
  <si>
    <t>/20                                 points</t>
  </si>
  <si>
    <t xml:space="preserve"> / 40                                points</t>
  </si>
  <si>
    <t>/ 80                              points</t>
  </si>
  <si>
    <r>
      <rPr>
        <b/>
        <sz val="12"/>
        <color theme="1"/>
        <rFont val="Arial Narrow"/>
        <family val="2"/>
      </rPr>
      <t>Troisième situation d’évaluation</t>
    </r>
    <r>
      <rPr>
        <sz val="12"/>
        <color theme="1"/>
        <rFont val="Arial Narrow"/>
        <family val="2"/>
      </rPr>
      <t xml:space="preserve">                                           en entreprise</t>
    </r>
  </si>
  <si>
    <r>
      <t xml:space="preserve">Deuxième situation d’évaluation                                                  </t>
    </r>
    <r>
      <rPr>
        <sz val="12"/>
        <color theme="1"/>
        <rFont val="Arial Narrow"/>
        <family val="2"/>
      </rPr>
      <t xml:space="preserve"> en centre de formation</t>
    </r>
  </si>
  <si>
    <r>
      <t>Première situation d’évaluation</t>
    </r>
    <r>
      <rPr>
        <sz val="12"/>
        <color theme="1"/>
        <rFont val="Arial Narrow"/>
        <family val="2"/>
      </rPr>
      <t xml:space="preserve">                                en centre de formation</t>
    </r>
  </si>
  <si>
    <t xml:space="preserve">BEP : </t>
  </si>
  <si>
    <t>BAC :</t>
  </si>
  <si>
    <t>BEP « Restauration « Option Cuisine – EP2 Épreuve de pratique professionnelle</t>
  </si>
  <si>
    <t>SITUATION N° 1 lors des Périodes de Formation en Milieu Professionnel (100 points)</t>
  </si>
  <si>
    <t>Formatif</t>
  </si>
  <si>
    <t>Certificatif</t>
  </si>
  <si>
    <t>Barème</t>
  </si>
  <si>
    <r>
      <t xml:space="preserve">C1-2 </t>
    </r>
    <r>
      <rPr>
        <sz val="9"/>
        <color theme="1"/>
        <rFont val="Arial Narrow"/>
        <family val="2"/>
      </rPr>
      <t>Maîtriser les bases de la cuisine</t>
    </r>
  </si>
  <si>
    <t xml:space="preserve">C1-2.4 Décorer </t>
  </si>
  <si>
    <t>C1-2.11 Mettre en œuvre les cuissons</t>
  </si>
  <si>
    <t>Qualité des finitions et de la présentation</t>
  </si>
  <si>
    <t>C3-1.1 Adopter une attitude et un comportement professionnels</t>
  </si>
  <si>
    <t>C4-2.2 Réaliser les opérations de déconditionnement</t>
  </si>
  <si>
    <r>
      <t>C5-2</t>
    </r>
    <r>
      <rPr>
        <sz val="9"/>
        <color theme="1"/>
        <rFont val="Arial Narrow"/>
        <family val="2"/>
      </rPr>
      <t xml:space="preserve"> Maintenir la qualité globale</t>
    </r>
  </si>
  <si>
    <t>C5-1.3 Contrôler la qualité organoleptique des matières premières et des productions</t>
  </si>
  <si>
    <t>Qualité organoleptique de l’ensemble de la production</t>
  </si>
  <si>
    <t>/100</t>
  </si>
  <si>
    <t>L’attitude et le comportement professionnel                                                                (y compris le travail en équipe)</t>
  </si>
  <si>
    <t>Situation 1 – EP2</t>
  </si>
  <si>
    <r>
      <t>C2-1</t>
    </r>
    <r>
      <rPr>
        <sz val="7"/>
        <color rgb="FF548DD4"/>
        <rFont val="Arial Narrow"/>
        <family val="2"/>
      </rPr>
      <t xml:space="preserve"> </t>
    </r>
    <r>
      <rPr>
        <sz val="7"/>
        <color theme="1"/>
        <rFont val="Arial Narrow"/>
        <family val="2"/>
      </rPr>
      <t>Entretenir des relations professionnelles</t>
    </r>
  </si>
  <si>
    <r>
      <t>C2-2</t>
    </r>
    <r>
      <rPr>
        <sz val="7"/>
        <color rgb="FF548DD4"/>
        <rFont val="Arial Narrow"/>
        <family val="2"/>
      </rPr>
      <t xml:space="preserve"> </t>
    </r>
    <r>
      <rPr>
        <sz val="7"/>
        <color theme="1"/>
        <rFont val="Arial Narrow"/>
        <family val="2"/>
      </rPr>
      <t>Communiquer à des fins commerciales</t>
    </r>
  </si>
  <si>
    <t>C1-2.9 Réaliser les préparations de base (farces, purées, beurres, appareils et crèmes)</t>
  </si>
  <si>
    <t>Nom, Prénom du candidat :</t>
  </si>
  <si>
    <t>Membres du jury pour la 1ère évaluation</t>
  </si>
  <si>
    <t>Membres du jury pour la 2ème évaluation</t>
  </si>
  <si>
    <t>Appréciations</t>
  </si>
  <si>
    <t>Professeur ou formateur</t>
  </si>
  <si>
    <t xml:space="preserve">Dossier de l'élève : </t>
  </si>
  <si>
    <t>Situation 1</t>
  </si>
  <si>
    <t>Dossier</t>
  </si>
  <si>
    <t>évaluée</t>
  </si>
  <si>
    <t>C1-1.5 Optimiser l’organisation de la production</t>
  </si>
  <si>
    <t>/30</t>
  </si>
  <si>
    <t>C2-1.2 Communiquer avec les fournisseurs, avec les tiers</t>
  </si>
  <si>
    <t>C2-2.1 Communiquer avant le service avec le personnel de salle</t>
  </si>
  <si>
    <t>C2-2.3 Communiquer avec la clientèle</t>
  </si>
  <si>
    <t>C2-2.4 Gérer les réclamations et les objections éventuelles</t>
  </si>
  <si>
    <t>Nom Prénom</t>
  </si>
  <si>
    <t>Enseignant Organisation et Production Culinaire</t>
  </si>
  <si>
    <t>N       M</t>
  </si>
  <si>
    <t>Enseignant                                                              Sciences Appliquées</t>
  </si>
  <si>
    <t>BACCALAURÉAT PROFESSIONNEL « Cuisine » - E22 Sous-épreuve de présentation du dossier professionnel</t>
  </si>
  <si>
    <t>SITUATION N° 1 (épreuve orale)</t>
  </si>
  <si>
    <t>Nom, Prénom du candidat</t>
  </si>
  <si>
    <t>La sous-épreuve E22 vise à évaluer par sondage les compétences indiquées. Elle a lieu lors du second semestre de l’année de première professionnelle.</t>
  </si>
  <si>
    <t>La situation n°1 porte sur une compétence opérationnelle relevant du pôle n°1, du pôle n°2 ou du pôle N°5.</t>
  </si>
  <si>
    <r>
      <t>C1-1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Organiser la production</t>
    </r>
  </si>
  <si>
    <r>
      <t>C1-3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Cuisiner</t>
    </r>
  </si>
  <si>
    <r>
      <t>C2-1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Entretenir des relations professionnelles</t>
    </r>
  </si>
  <si>
    <r>
      <t>C2-2</t>
    </r>
    <r>
      <rPr>
        <sz val="9"/>
        <color rgb="FF365F91"/>
        <rFont val="Arial Narrow"/>
        <family val="2"/>
      </rPr>
      <t xml:space="preserve"> </t>
    </r>
    <r>
      <rPr>
        <sz val="9"/>
        <color theme="1"/>
        <rFont val="Arial Narrow"/>
        <family val="2"/>
      </rPr>
      <t>Communiquer à des fins commerciales</t>
    </r>
  </si>
  <si>
    <t>Enseignant  Sciences appliquées</t>
  </si>
  <si>
    <t>Enseignant  Gestion appliquée</t>
  </si>
  <si>
    <t xml:space="preserve">*Compétence obligatoirement évaluée </t>
  </si>
  <si>
    <t>Enseignant                                                              Gestion Appliquée</t>
  </si>
  <si>
    <t>La situation n°2 porte sur une compétence opérationnelle relevant du pôle n°3 et sur une compétence opérationnelle relevant du pôle n°4.</t>
  </si>
  <si>
    <t>SITUATION N° 2 (épreuve orale)</t>
  </si>
  <si>
    <t>Situation 2</t>
  </si>
  <si>
    <t>Critères évaluation</t>
  </si>
  <si>
    <r>
      <t>C3-1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Animer une équipe</t>
    </r>
  </si>
  <si>
    <t>C3-1.4 Gérer les aléas de fonctionnement liés au personnel</t>
  </si>
  <si>
    <r>
      <t>C3-2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Optimiser les performances de l’équipe</t>
    </r>
  </si>
  <si>
    <t>C3-2.2 Analyser les écarts entre le prévisionnel et le réalisé avec l’aide de son supérieur hiérarchique</t>
  </si>
  <si>
    <t>C3-2.3 Proposer et/ou mettre en œuvre les actions d’optimisation et/ou correctives</t>
  </si>
  <si>
    <r>
      <t>C3-3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Rendre compte du suivi de ses activités et de ses résultats</t>
    </r>
  </si>
  <si>
    <t>C3-3.2 Présenter oralement la synthèse*</t>
  </si>
  <si>
    <r>
      <t>C4-1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Recenser les besoins d’approvisionnement</t>
    </r>
  </si>
  <si>
    <t>C4-1.2 Participer à l’élaboration d’un cahier des charges</t>
  </si>
  <si>
    <t>C4-1.3 Participer à la planification des commandes et des livraisons</t>
  </si>
  <si>
    <r>
      <t>C4-2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Contrôler les mouvements de stocks</t>
    </r>
  </si>
  <si>
    <t>C4-2.5 Réaliser un inventaire</t>
  </si>
  <si>
    <t>C4-2.6 Repérer et traiter les anomalies dans la gestion des stocks et des matériels de stockage</t>
  </si>
  <si>
    <r>
      <t>C4-3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Maîtriser les coûts</t>
    </r>
  </si>
  <si>
    <t>C4-3.1 Participer à la régulation des consommations des entrées et des boissons</t>
  </si>
  <si>
    <t>C4-3.2 Améliorer la productivité</t>
  </si>
  <si>
    <t>C4-3.3 Contribuer à la maîtrise des frais généraux liés à l’activité</t>
  </si>
  <si>
    <t>C4-3.4 Calculer et analyser les écarts de coûts entre le prévisionnel et le réalisé</t>
  </si>
  <si>
    <t>C4-3.5 Exploiter des outils de gestion</t>
  </si>
  <si>
    <r>
      <t>C4-4</t>
    </r>
    <r>
      <rPr>
        <sz val="8"/>
        <color rgb="FF365F91"/>
        <rFont val="Arial Narrow"/>
        <family val="2"/>
      </rPr>
      <t xml:space="preserve"> </t>
    </r>
    <r>
      <rPr>
        <sz val="8"/>
        <color theme="1"/>
        <rFont val="Arial Narrow"/>
        <family val="2"/>
      </rPr>
      <t>Analyser les ventes</t>
    </r>
  </si>
  <si>
    <t>C4-4.1 Contribuer à la fixation des prix</t>
  </si>
  <si>
    <t>C4-4.2 Suivre le chiffre d’affaires, la fréquentation, l’addition moyenne</t>
  </si>
  <si>
    <t>C4-4.3 Mesurer la contribution des plats à la marge brute</t>
  </si>
  <si>
    <t>C4-4.4 Gérer les invendus</t>
  </si>
  <si>
    <t>C4-4.5 Mesurer la réaction face à l’offre « prix »</t>
  </si>
  <si>
    <t>C4-4.6 Mesurer et analyser les écarts de chiffre d’affaires entre le prévisionnel et le réalisé</t>
  </si>
  <si>
    <t>C3-1.3 S’inscrire (ou inscrire le personnel sous sa responsabilité) dans un dispositif de formation continue tout au long de la vie*</t>
  </si>
  <si>
    <t>Situation N°1</t>
  </si>
  <si>
    <t>Situation N°2</t>
  </si>
  <si>
    <t>TOTAL</t>
  </si>
  <si>
    <t>/60 points</t>
  </si>
  <si>
    <t>/20 points</t>
  </si>
  <si>
    <t>La sous-épreuve E22 vise à évaluer par sondage les compétences indiquées.  Elle se déroule au cours du second semestre de l’année de terminale professionnelle.</t>
  </si>
  <si>
    <r>
      <t>R</t>
    </r>
    <r>
      <rPr>
        <b/>
        <sz val="10"/>
        <color rgb="FFFFFFFF"/>
        <rFont val="Calibri"/>
        <family val="2"/>
      </rPr>
      <t>É</t>
    </r>
    <r>
      <rPr>
        <b/>
        <sz val="10"/>
        <color rgb="FFFFFFFF"/>
        <rFont val="Arial Narrow"/>
        <family val="2"/>
      </rPr>
      <t>CAPITULATIF</t>
    </r>
  </si>
  <si>
    <r>
      <rPr>
        <b/>
        <sz val="11"/>
        <color theme="1"/>
        <rFont val="Calibri"/>
        <family val="2"/>
        <scheme val="minor"/>
      </rPr>
      <t>E11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Sous-épreuve de Technologie professionnelle</t>
    </r>
  </si>
  <si>
    <t>C1-3.2 Réaliser les hors d’œuvre froids et chauds</t>
  </si>
  <si>
    <t>Respect des recommandations (nutrition, diététique)</t>
  </si>
  <si>
    <t xml:space="preserve">Fonction </t>
  </si>
  <si>
    <t>Plat L</t>
  </si>
  <si>
    <r>
      <rPr>
        <b/>
        <sz val="11"/>
        <color rgb="FF0070C0"/>
        <rFont val="Arial Narrow"/>
        <family val="2"/>
      </rPr>
      <t xml:space="preserve">C3-2 </t>
    </r>
    <r>
      <rPr>
        <sz val="9"/>
        <rFont val="Arial Narrow"/>
        <family val="2"/>
      </rPr>
      <t>Optimiser les performances de l’équipe</t>
    </r>
  </si>
  <si>
    <t>C3-2.1 Évaluer son travail ou celui de son équipe</t>
  </si>
  <si>
    <t>Capacité à évaluer son travail</t>
  </si>
  <si>
    <t>* NM = Non Maîtrisé ECA = En Cours d’Acquisition M = Maîtrisé</t>
  </si>
  <si>
    <t>Situation 2 - E31</t>
  </si>
  <si>
    <t>SITUATION N°2 en Centre de Formation (80 points)</t>
  </si>
  <si>
    <t>Évaluation de l'épreuve E31 - Sous-épreuve de Pratique professionnelle</t>
  </si>
  <si>
    <t>Année 1</t>
  </si>
  <si>
    <t>Année 2</t>
  </si>
  <si>
    <t>Année 3</t>
  </si>
  <si>
    <t>/24</t>
  </si>
  <si>
    <t xml:space="preserve"> /6</t>
  </si>
  <si>
    <t xml:space="preserve"> /24</t>
  </si>
  <si>
    <t>/18</t>
  </si>
  <si>
    <t xml:space="preserve"> /8</t>
  </si>
  <si>
    <t>/8</t>
  </si>
  <si>
    <t xml:space="preserve"> /2</t>
  </si>
  <si>
    <t>Situation  S1 - E31</t>
  </si>
  <si>
    <t xml:space="preserve">BACCALAURÉAT PROFESSIONNEL « Cuisine » </t>
  </si>
  <si>
    <t>/14</t>
  </si>
  <si>
    <t>/6</t>
  </si>
  <si>
    <t xml:space="preserve"> /16</t>
  </si>
  <si>
    <t>/10</t>
  </si>
  <si>
    <t xml:space="preserve">Session                          </t>
  </si>
  <si>
    <t>Session</t>
  </si>
  <si>
    <t>Classe de seconde</t>
  </si>
  <si>
    <t>Classe de première</t>
  </si>
  <si>
    <t>Classe de terminale</t>
  </si>
  <si>
    <t xml:space="preserve">Aptitude à tirer parti d'une situation professionnelle et d'une documentation : </t>
  </si>
  <si>
    <t xml:space="preserve">G.A. - Questions : </t>
  </si>
  <si>
    <t xml:space="preserve">T.C. - Questions : </t>
  </si>
  <si>
    <t>Lycée des Métiers de l’Hôtellerie et du Tourisme</t>
  </si>
  <si>
    <t>« Archipel Guadeloupe »</t>
  </si>
  <si>
    <t>Date de naissance :</t>
  </si>
  <si>
    <t>ADRESSE PERSONNELLE :</t>
  </si>
  <si>
    <t>NOM DES ENTREPRISES :</t>
  </si>
  <si>
    <t>TERMINALE BAC PRO</t>
  </si>
  <si>
    <t>Objectifs :</t>
  </si>
  <si>
    <t xml:space="preserve">BP 249 Saint Félix 97190 Le GOSIER Tél 05 90 85 28 91 Fax 05 90 85 29 09 </t>
  </si>
  <si>
    <t>Site Internet : www.lhtgosier.com</t>
  </si>
  <si>
    <t xml:space="preserve">S.A. - Questions : </t>
  </si>
  <si>
    <t xml:space="preserve">                            </t>
  </si>
  <si>
    <t>Plat 3</t>
  </si>
  <si>
    <t>/80</t>
  </si>
  <si>
    <t xml:space="preserve">Précision et concision de l’information
Utilisation d’un vocabulaire professionnel
Éléments apportés par le candidat pour attester la maîtrise des compétences ciblées
Aptitude à argumenter et à convaincre
Pertinences des réponses formulées
Richesse et diversité des situations exploitées
Prise en compte des évolutions technologiques et scientifiques
Clarté et rigueur de l’expression orale
</t>
  </si>
  <si>
    <r>
      <t xml:space="preserve">C5-1 </t>
    </r>
    <r>
      <rPr>
        <sz val="9"/>
        <rFont val="Arial Narrow"/>
        <family val="2"/>
      </rPr>
      <t>Appliquer la démarche qualité</t>
    </r>
  </si>
  <si>
    <t>C5-1.1 Être à l’écoute de la clientèle</t>
  </si>
  <si>
    <r>
      <t>C5-2</t>
    </r>
    <r>
      <rPr>
        <sz val="9"/>
        <rFont val="Arial Narrow"/>
        <family val="2"/>
      </rPr>
      <t xml:space="preserve"> Maintenir la qualité globale</t>
    </r>
  </si>
  <si>
    <t>C5-2.4 Gérer les aléas liés aux défauts de qualité</t>
  </si>
  <si>
    <r>
      <rPr>
        <i/>
        <sz val="8"/>
        <rFont val="Arial Narrow"/>
        <family val="2"/>
      </rPr>
      <t>C5-2.5 S’inscrire dans une démarche de veille, de recherche et de développement</t>
    </r>
    <r>
      <rPr>
        <i/>
        <sz val="8"/>
        <color rgb="FFFF0000"/>
        <rFont val="Arial Narrow"/>
        <family val="2"/>
      </rPr>
      <t xml:space="preserve"> *</t>
    </r>
  </si>
  <si>
    <r>
      <t>T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L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PHONE :</t>
    </r>
  </si>
  <si>
    <r>
      <t>NOMS DES PROFESSEURS PRINCIPAUX CHARG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S DU SUIVI :</t>
    </r>
  </si>
  <si>
    <r>
      <t>2</t>
    </r>
    <r>
      <rPr>
        <b/>
        <vertAlign val="superscript"/>
        <sz val="14"/>
        <color theme="1"/>
        <rFont val="Cambria"/>
        <family val="1"/>
        <scheme val="major"/>
      </rPr>
      <t>nde</t>
    </r>
    <r>
      <rPr>
        <b/>
        <sz val="14"/>
        <color theme="1"/>
        <rFont val="Cambria"/>
        <family val="1"/>
        <scheme val="major"/>
      </rPr>
      <t xml:space="preserve"> BAC PRO</t>
    </r>
  </si>
  <si>
    <r>
      <t>1</t>
    </r>
    <r>
      <rPr>
        <b/>
        <vertAlign val="superscript"/>
        <sz val="14"/>
        <color theme="1"/>
        <rFont val="Cambria"/>
        <family val="1"/>
        <scheme val="major"/>
      </rPr>
      <t>ère</t>
    </r>
    <r>
      <rPr>
        <b/>
        <sz val="14"/>
        <color theme="1"/>
        <rFont val="Cambria"/>
        <family val="1"/>
        <scheme val="major"/>
      </rPr>
      <t xml:space="preserve"> BAC PRO</t>
    </r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</si>
  <si>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Découvrir le milieu professionnel de l’entreprise</t>
    </r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</si>
  <si>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Confirmer le projet professionnel des élèves</t>
    </r>
  </si>
  <si>
    <t>Lycée des Métiers de L’Hôtellerie et du Tourisme « Archipel Guadeloupe »</t>
  </si>
  <si>
    <t>/120</t>
  </si>
  <si>
    <t>Date de naissance</t>
  </si>
  <si>
    <r>
      <rPr>
        <b/>
        <sz val="9"/>
        <color rgb="FFC00000"/>
        <rFont val="Cambria"/>
        <family val="1"/>
        <scheme val="major"/>
      </rPr>
      <t xml:space="preserve">Plats réalisés : </t>
    </r>
    <r>
      <rPr>
        <sz val="9"/>
        <color rgb="FFC00000"/>
        <rFont val="Cambria"/>
        <family val="1"/>
        <scheme val="major"/>
      </rPr>
      <t xml:space="preserve">Plat 1 -       Plat 2 (libre) - </t>
    </r>
    <r>
      <rPr>
        <sz val="9"/>
        <color rgb="FFC00000"/>
        <rFont val="Cambria"/>
        <family val="1"/>
        <scheme val="major"/>
      </rPr>
      <t xml:space="preserve">         Plat 3 - </t>
    </r>
  </si>
  <si>
    <t>Promotion / Session :</t>
  </si>
  <si>
    <t>/40 points</t>
  </si>
  <si>
    <t>/100 points</t>
  </si>
  <si>
    <t>Professeur principal</t>
  </si>
  <si>
    <t>Enseignant  Organisation                                                      et production Culinaire</t>
  </si>
  <si>
    <t xml:space="preserve">Entreprise 1 : </t>
  </si>
  <si>
    <t xml:space="preserve">Entreprise 2 : </t>
  </si>
  <si>
    <t>S.A. - Questions :</t>
  </si>
  <si>
    <t xml:space="preserve">Le : </t>
  </si>
  <si>
    <t>/80 points</t>
  </si>
  <si>
    <t>Baccalauréat Professionnel  "Cuisine"</t>
  </si>
  <si>
    <t>promeneur-ram@wanadoo.fr</t>
  </si>
  <si>
    <t>Pour toutes difficultés :</t>
  </si>
  <si>
    <t>Le : 23 janvier 2015</t>
  </si>
  <si>
    <t>Dossier réalisé par E. F. PROMENEUR</t>
  </si>
  <si>
    <t>Liste de la classe : Option Cousine</t>
  </si>
  <si>
    <t>Téléphone</t>
  </si>
  <si>
    <t xml:space="preserve">BACCALAURÉAT  PROFESSIONNEL   RESTAURATION   </t>
  </si>
  <si>
    <t>Lycée des Métiers de l'Hôtellerie et du Tourisme "Archipel Guadeloupe"</t>
  </si>
  <si>
    <t>ATTESTATION DES PÉRIODES DE FORMATION EN ENTREPRISE</t>
  </si>
  <si>
    <t xml:space="preserve">     Nom et Prénom de l'élève  :</t>
  </si>
  <si>
    <t>PÉRIODE D'OBSERVATION ET DE POSITIONNEMENT N°1</t>
  </si>
  <si>
    <t xml:space="preserve"> Signature du tuteur et cachet de l'entreprise</t>
  </si>
  <si>
    <t>Nom de l'entreprise :  …………………….....…..……..………………………..……</t>
  </si>
  <si>
    <t>Nom et fonction du tuteur : ……………………………………..……...……..……</t>
  </si>
  <si>
    <t>Nom du professeur évaluateur :  : …………………………….….….………..….</t>
  </si>
  <si>
    <t xml:space="preserve">PÉRIODE DE FORMATION N° 2 </t>
  </si>
  <si>
    <t xml:space="preserve">PÉRIODE DE FORMATION N° 3 </t>
  </si>
  <si>
    <t xml:space="preserve">PÉRIODE DE FORMATION N° 4 </t>
  </si>
  <si>
    <t xml:space="preserve">PÉRIODE DE FORMATION N° 5 </t>
  </si>
  <si>
    <t xml:space="preserve">PÉRIODE DE FORMATION N° 6 </t>
  </si>
  <si>
    <t>Signature du Chef d’Établissement :</t>
  </si>
  <si>
    <t>Nicole JEANTON</t>
  </si>
  <si>
    <t>Marc SADJAN</t>
  </si>
  <si>
    <t>Emile F. PROMENEUR</t>
  </si>
  <si>
    <t>X</t>
  </si>
  <si>
    <t>Grille BEP PFMP - 1/2</t>
  </si>
  <si>
    <t>Grille BEP PFMP - 2/2</t>
  </si>
  <si>
    <t xml:space="preserve">Plat 1 :    Plat 2 : </t>
  </si>
  <si>
    <t>T.C. - Questions :</t>
  </si>
  <si>
    <t>G.A. - Questions :</t>
  </si>
  <si>
    <r>
      <rPr>
        <b/>
        <sz val="11"/>
        <color rgb="FFC00000"/>
        <rFont val="Cambria"/>
        <family val="1"/>
        <scheme val="major"/>
      </rPr>
      <t>Années scolaires</t>
    </r>
    <r>
      <rPr>
        <sz val="11"/>
        <color rgb="FFC00000"/>
        <rFont val="Cambria"/>
        <family val="1"/>
        <scheme val="major"/>
      </rPr>
      <t xml:space="preserve"> : 201... - 201…</t>
    </r>
  </si>
  <si>
    <t>201….</t>
  </si>
  <si>
    <t>PHOTO</t>
  </si>
  <si>
    <t>NOM, Prénom :</t>
  </si>
  <si>
    <t>Portable :  0690 56-5391</t>
  </si>
  <si>
    <t>Photo</t>
  </si>
  <si>
    <t xml:space="preserve">Établissement : </t>
  </si>
  <si>
    <t xml:space="preserve">BEP Restauration  « Cuisine » </t>
  </si>
  <si>
    <t>Lycée des Métiers de l'Hôtellerie et du Tourisme                                              "Archipel Guadeloupe"</t>
  </si>
  <si>
    <r>
      <t xml:space="preserve"> Années scolaires : </t>
    </r>
    <r>
      <rPr>
        <sz val="16"/>
        <color rgb="FFC00000"/>
        <rFont val="Cambria"/>
        <family val="1"/>
        <scheme val="major"/>
      </rPr>
      <t xml:space="preserve">201…./201…. </t>
    </r>
    <r>
      <rPr>
        <b/>
        <sz val="16"/>
        <rFont val="Cambria"/>
        <family val="1"/>
        <scheme val="major"/>
      </rPr>
      <t>-</t>
    </r>
    <r>
      <rPr>
        <sz val="16"/>
        <color rgb="FFC00000"/>
        <rFont val="Cambria"/>
        <family val="1"/>
        <scheme val="major"/>
      </rPr>
      <t xml:space="preserve"> 201…./201…. </t>
    </r>
    <r>
      <rPr>
        <b/>
        <sz val="16"/>
        <rFont val="Cambria"/>
        <family val="1"/>
        <scheme val="major"/>
      </rPr>
      <t>-</t>
    </r>
    <r>
      <rPr>
        <sz val="16"/>
        <color rgb="FFC00000"/>
        <rFont val="Cambria"/>
        <family val="1"/>
        <scheme val="major"/>
      </rPr>
      <t xml:space="preserve"> 201…./201….</t>
    </r>
  </si>
  <si>
    <r>
      <t>Du   :  ……………………...……..……..</t>
    </r>
    <r>
      <rPr>
        <b/>
        <sz val="12"/>
        <rFont val="Cambria"/>
        <family val="1"/>
        <scheme val="major"/>
      </rPr>
      <t xml:space="preserve">  au</t>
    </r>
    <r>
      <rPr>
        <sz val="12"/>
        <rFont val="Cambria"/>
        <family val="1"/>
        <scheme val="major"/>
      </rPr>
      <t xml:space="preserve">  ………………..…..….………….</t>
    </r>
  </si>
  <si>
    <t xml:space="preserve">Téléphone élève :  0690                                                                                     Téléphone parent : 0590 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</si>
</sst>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[$-40C]d\ mmmm\ yyyy;@"/>
    <numFmt numFmtId="166" formatCode="[$-40C]d\-mmm\-yy;@"/>
    <numFmt numFmtId="167" formatCode="[$-F800]dddd\,\ mmmm\ dd\,\ yyyy"/>
  </numFmts>
  <fonts count="2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 tint="0.499984740745262"/>
      <name val="Arial Narrow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4"/>
      <color theme="1"/>
      <name val="Arial Narrow"/>
      <family val="2"/>
    </font>
    <font>
      <b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theme="1"/>
      <name val="Arial Narrow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color indexed="18"/>
      <name val="Cambria"/>
      <family val="1"/>
      <scheme val="major"/>
    </font>
    <font>
      <i/>
      <sz val="11"/>
      <color indexed="18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0"/>
      <name val="Arial Narrow"/>
      <family val="2"/>
    </font>
    <font>
      <b/>
      <sz val="14"/>
      <color rgb="FF0070C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3" tint="0.3999755851924192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4"/>
      <color theme="3" tint="0.39997558519241921"/>
      <name val="Calibri"/>
      <family val="2"/>
      <scheme val="minor"/>
    </font>
    <font>
      <b/>
      <sz val="11"/>
      <color rgb="FF0070C0"/>
      <name val="Arial Narrow"/>
      <family val="2"/>
    </font>
    <font>
      <sz val="7"/>
      <color theme="1"/>
      <name val="Arial Narrow"/>
      <family val="2"/>
    </font>
    <font>
      <b/>
      <sz val="11"/>
      <color theme="3" tint="0.3999755851924192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Cambria"/>
      <family val="1"/>
      <scheme val="major"/>
    </font>
    <font>
      <i/>
      <sz val="6"/>
      <color theme="1"/>
      <name val="Arial Narrow"/>
      <family val="2"/>
    </font>
    <font>
      <sz val="12"/>
      <name val="Arial"/>
      <family val="2"/>
    </font>
    <font>
      <sz val="8"/>
      <color theme="1"/>
      <name val="Wingdings"/>
      <charset val="2"/>
    </font>
    <font>
      <b/>
      <sz val="9"/>
      <color rgb="FFC00000"/>
      <name val="Cambria"/>
      <family val="1"/>
      <scheme val="major"/>
    </font>
    <font>
      <sz val="7"/>
      <color theme="1"/>
      <name val="Cambria"/>
      <family val="1"/>
      <scheme val="major"/>
    </font>
    <font>
      <i/>
      <sz val="7"/>
      <color theme="1"/>
      <name val="Cambria"/>
      <family val="1"/>
      <scheme val="major"/>
    </font>
    <font>
      <i/>
      <sz val="8"/>
      <color theme="3" tint="0.39997558519241921"/>
      <name val="Cambria"/>
      <family val="1"/>
      <scheme val="major"/>
    </font>
    <font>
      <sz val="9"/>
      <color theme="1"/>
      <name val="Arial Narrow"/>
      <family val="2"/>
    </font>
    <font>
      <b/>
      <sz val="12"/>
      <color theme="3" tint="0.39997558519241921"/>
      <name val="Calibri"/>
      <family val="2"/>
      <scheme val="minor"/>
    </font>
    <font>
      <sz val="9"/>
      <color theme="3" tint="0.39997558519241921"/>
      <name val="Arial Narrow"/>
      <family val="2"/>
    </font>
    <font>
      <sz val="8"/>
      <color rgb="FF0070C0"/>
      <name val="Cambria"/>
      <family val="1"/>
      <scheme val="major"/>
    </font>
    <font>
      <sz val="6"/>
      <color theme="1"/>
      <name val="Arial Narrow"/>
      <family val="2"/>
    </font>
    <font>
      <i/>
      <sz val="8"/>
      <color rgb="FF0070C0"/>
      <name val="Arial Narrow"/>
      <family val="2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sz val="11"/>
      <name val="Arial"/>
      <family val="2"/>
    </font>
    <font>
      <sz val="10"/>
      <name val="Arial"/>
      <family val="2"/>
    </font>
    <font>
      <b/>
      <sz val="12"/>
      <color rgb="FFFFFFFF"/>
      <name val="Arial Narrow"/>
      <family val="2"/>
    </font>
    <font>
      <b/>
      <sz val="9"/>
      <color rgb="FF4F81BD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b/>
      <sz val="7"/>
      <color theme="1"/>
      <name val="Arial Narrow"/>
      <family val="2"/>
    </font>
    <font>
      <sz val="2"/>
      <color theme="1"/>
      <name val="Arial Narrow"/>
      <family val="2"/>
    </font>
    <font>
      <b/>
      <sz val="11"/>
      <color rgb="FF4F81BD"/>
      <name val="Arial Narrow"/>
      <family val="2"/>
    </font>
    <font>
      <b/>
      <sz val="1"/>
      <color theme="1"/>
      <name val="Arial Narrow"/>
      <family val="2"/>
    </font>
    <font>
      <i/>
      <sz val="7"/>
      <color theme="1"/>
      <name val="Arial Narrow"/>
      <family val="2"/>
    </font>
    <font>
      <b/>
      <sz val="7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  <font>
      <b/>
      <sz val="10"/>
      <color rgb="FF4F81BD"/>
      <name val="Arial Narrow"/>
      <family val="2"/>
    </font>
    <font>
      <sz val="10"/>
      <color rgb="FF548DD4"/>
      <name val="Arial Narrow"/>
      <family val="2"/>
    </font>
    <font>
      <sz val="2"/>
      <color rgb="FFC00000"/>
      <name val="Arial Narrow"/>
      <family val="2"/>
    </font>
    <font>
      <b/>
      <sz val="9"/>
      <color rgb="FF666699"/>
      <name val="Arial Narrow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 Narrow"/>
      <family val="2"/>
    </font>
    <font>
      <b/>
      <sz val="12"/>
      <color rgb="FF666699"/>
      <name val="Arial Narrow"/>
      <family val="2"/>
    </font>
    <font>
      <b/>
      <sz val="10"/>
      <color theme="0" tint="-0.499984740745262"/>
      <name val="Cambria"/>
      <family val="1"/>
      <scheme val="major"/>
    </font>
    <font>
      <i/>
      <sz val="8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rgb="FFC00000"/>
      <name val="Cambria"/>
      <family val="1"/>
      <scheme val="major"/>
    </font>
    <font>
      <sz val="11"/>
      <color rgb="FF7030A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8"/>
      <color rgb="FF4F81BD"/>
      <name val="Arial Narrow"/>
      <family val="2"/>
    </font>
    <font>
      <b/>
      <sz val="7"/>
      <color rgb="FF4F81BD"/>
      <name val="Arial Narrow"/>
      <family val="2"/>
    </font>
    <font>
      <sz val="7"/>
      <color rgb="FF548DD4"/>
      <name val="Arial Narrow"/>
      <family val="2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7F7F7F"/>
      <name val="Arial Narrow"/>
      <family val="2"/>
    </font>
    <font>
      <b/>
      <i/>
      <vertAlign val="subscript"/>
      <sz val="12"/>
      <color theme="1"/>
      <name val="Arial Narrow"/>
      <family val="2"/>
    </font>
    <font>
      <b/>
      <sz val="9"/>
      <color rgb="FF365F91"/>
      <name val="Arial Narrow"/>
      <family val="2"/>
    </font>
    <font>
      <sz val="9"/>
      <color rgb="FF365F9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color rgb="FF365F91"/>
      <name val="Arial Narrow"/>
      <family val="2"/>
    </font>
    <font>
      <b/>
      <sz val="10"/>
      <color rgb="FFFFFFFF"/>
      <name val="Arial Narrow"/>
      <family val="2"/>
    </font>
    <font>
      <b/>
      <sz val="10"/>
      <color rgb="FF365F91"/>
      <name val="Arial Narrow"/>
      <family val="2"/>
    </font>
    <font>
      <b/>
      <sz val="8"/>
      <color rgb="FF365F91"/>
      <name val="Arial Narrow"/>
      <family val="2"/>
    </font>
    <font>
      <sz val="8"/>
      <color rgb="FF365F91"/>
      <name val="Arial Narrow"/>
      <family val="2"/>
    </font>
    <font>
      <b/>
      <sz val="10"/>
      <color rgb="FFFFFFFF"/>
      <name val="Calibri"/>
      <family val="2"/>
    </font>
    <font>
      <sz val="11"/>
      <color theme="3" tint="0.39997558519241921"/>
      <name val="Arial Narrow"/>
      <family val="2"/>
    </font>
    <font>
      <sz val="9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0066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0"/>
      <color rgb="FF0070C0"/>
      <name val="Cambria"/>
      <family val="1"/>
      <scheme val="major"/>
    </font>
    <font>
      <b/>
      <sz val="11"/>
      <color rgb="FF666699"/>
      <name val="Arial Narrow"/>
      <family val="2"/>
    </font>
    <font>
      <b/>
      <sz val="14"/>
      <color rgb="FF4F81BD"/>
      <name val="Arial Narrow"/>
      <family val="2"/>
    </font>
    <font>
      <b/>
      <sz val="12"/>
      <color rgb="FF7030A0"/>
      <name val="Cambria"/>
      <family val="1"/>
      <scheme val="major"/>
    </font>
    <font>
      <sz val="14"/>
      <color rgb="FF006600"/>
      <name val="Cambria"/>
      <family val="1"/>
      <scheme val="major"/>
    </font>
    <font>
      <sz val="14"/>
      <color theme="9" tint="-0.499984740745262"/>
      <name val="Cambria"/>
      <family val="1"/>
      <scheme val="major"/>
    </font>
    <font>
      <sz val="11"/>
      <color theme="9" tint="-0.499984740745262"/>
      <name val="Cambria"/>
      <family val="1"/>
      <scheme val="major"/>
    </font>
    <font>
      <i/>
      <sz val="12"/>
      <color theme="9" tint="-0.499984740745262"/>
      <name val="Cambria"/>
      <family val="1"/>
      <scheme val="major"/>
    </font>
    <font>
      <sz val="11"/>
      <color rgb="FF006600"/>
      <name val="Cambria"/>
      <family val="1"/>
      <scheme val="major"/>
    </font>
    <font>
      <sz val="14"/>
      <color rgb="FF002060"/>
      <name val="Cambria"/>
      <family val="1"/>
      <scheme val="major"/>
    </font>
    <font>
      <sz val="11"/>
      <color rgb="FF002060"/>
      <name val="Cambria"/>
      <family val="1"/>
      <scheme val="major"/>
    </font>
    <font>
      <b/>
      <sz val="16"/>
      <color rgb="FF7030A0"/>
      <name val="Cambria"/>
      <family val="1"/>
      <scheme val="major"/>
    </font>
    <font>
      <sz val="10"/>
      <color theme="3" tint="-0.249977111117893"/>
      <name val="Arial Narrow"/>
      <family val="2"/>
    </font>
    <font>
      <sz val="10"/>
      <color rgb="FFC00000"/>
      <name val="Arial Narrow"/>
      <family val="2"/>
    </font>
    <font>
      <sz val="10"/>
      <color rgb="FF006600"/>
      <name val="Arial Narrow"/>
      <family val="2"/>
    </font>
    <font>
      <sz val="12"/>
      <color rgb="FF006600"/>
      <name val="Cambria"/>
      <family val="1"/>
      <scheme val="major"/>
    </font>
    <font>
      <b/>
      <sz val="18"/>
      <color rgb="FF365F91"/>
      <name val="Brush Script MT"/>
      <family val="4"/>
    </font>
    <font>
      <b/>
      <sz val="20"/>
      <color rgb="FF365F91"/>
      <name val="Brush Script MT"/>
      <family val="4"/>
    </font>
    <font>
      <sz val="14"/>
      <color theme="1"/>
      <name val="Symbol"/>
      <family val="1"/>
      <charset val="2"/>
    </font>
    <font>
      <sz val="12"/>
      <color theme="1"/>
      <name val="Times New Roman"/>
      <family val="1"/>
    </font>
    <font>
      <b/>
      <sz val="12"/>
      <color rgb="FF00206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2"/>
      <color rgb="FF006600"/>
      <name val="Cambria"/>
      <family val="1"/>
      <scheme val="major"/>
    </font>
    <font>
      <sz val="14"/>
      <color rgb="FFFF0000"/>
      <name val="Cambria"/>
      <family val="1"/>
      <scheme val="major"/>
    </font>
    <font>
      <sz val="9"/>
      <color rgb="FFC00000"/>
      <name val="Cambria"/>
      <family val="1"/>
      <scheme val="major"/>
    </font>
    <font>
      <sz val="9"/>
      <color rgb="FFC00000"/>
      <name val="Calibri"/>
      <family val="2"/>
      <scheme val="minor"/>
    </font>
    <font>
      <b/>
      <sz val="14"/>
      <color rgb="FFC00000"/>
      <name val="Cambria"/>
      <family val="1"/>
      <scheme val="major"/>
    </font>
    <font>
      <b/>
      <sz val="12"/>
      <color rgb="FFC00000"/>
      <name val="Cambria"/>
      <family val="1"/>
    </font>
    <font>
      <i/>
      <sz val="8"/>
      <color rgb="FFFF0000"/>
      <name val="Arial Narrow"/>
      <family val="2"/>
    </font>
    <font>
      <i/>
      <sz val="8"/>
      <name val="Arial Narrow"/>
      <family val="2"/>
    </font>
    <font>
      <b/>
      <sz val="18"/>
      <color rgb="FFC00000"/>
      <name val="Cambria"/>
      <family val="1"/>
      <scheme val="major"/>
    </font>
    <font>
      <b/>
      <sz val="12"/>
      <color theme="1"/>
      <name val="Calibri"/>
      <family val="2"/>
    </font>
    <font>
      <b/>
      <vertAlign val="superscript"/>
      <sz val="14"/>
      <color theme="1"/>
      <name val="Cambria"/>
      <family val="1"/>
      <scheme val="major"/>
    </font>
    <font>
      <b/>
      <i/>
      <sz val="14"/>
      <color rgb="FF0070C0"/>
      <name val="Cambria"/>
      <family val="1"/>
      <scheme val="major"/>
    </font>
    <font>
      <b/>
      <sz val="8.5"/>
      <color theme="1"/>
      <name val="Book Antiqua"/>
      <family val="1"/>
    </font>
    <font>
      <sz val="8.5"/>
      <color theme="1"/>
      <name val="Book Antiqua"/>
      <family val="1"/>
    </font>
    <font>
      <b/>
      <sz val="14"/>
      <color rgb="FFFF0000"/>
      <name val="Cambria"/>
      <family val="1"/>
      <scheme val="major"/>
    </font>
    <font>
      <sz val="14"/>
      <color rgb="FFC00000"/>
      <name val="Cambria"/>
      <family val="1"/>
      <scheme val="major"/>
    </font>
    <font>
      <sz val="12"/>
      <color indexed="18"/>
      <name val="Times New Roman"/>
      <family val="1"/>
    </font>
    <font>
      <b/>
      <sz val="22"/>
      <color rgb="FF7030A0"/>
      <name val="Cambria"/>
      <family val="1"/>
      <scheme val="major"/>
    </font>
    <font>
      <sz val="22"/>
      <color rgb="FF7030A0"/>
      <name val="Calibri"/>
      <family val="2"/>
      <scheme val="minor"/>
    </font>
    <font>
      <sz val="22"/>
      <color rgb="FFFF0000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0"/>
      <color rgb="FFFF0000"/>
      <name val="Cambria"/>
      <family val="1"/>
      <scheme val="major"/>
    </font>
    <font>
      <b/>
      <sz val="14"/>
      <color rgb="FFC00000"/>
      <name val="Arial Narrow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Arial Narrow"/>
      <family val="2"/>
    </font>
    <font>
      <b/>
      <sz val="16"/>
      <color rgb="FFC00000"/>
      <name val="Calibri"/>
      <family val="2"/>
      <scheme val="minor"/>
    </font>
    <font>
      <b/>
      <sz val="14"/>
      <color rgb="FF7030A0"/>
      <name val="Arial Narrow"/>
      <family val="2"/>
    </font>
    <font>
      <sz val="14"/>
      <color rgb="FF7030A0"/>
      <name val="Calibri"/>
      <family val="2"/>
      <scheme val="minor"/>
    </font>
    <font>
      <b/>
      <sz val="18"/>
      <color rgb="FFC00000"/>
      <name val="Arial Narrow"/>
      <family val="2"/>
    </font>
    <font>
      <sz val="10"/>
      <color theme="3" tint="-0.249977111117893"/>
      <name val="Cambria"/>
      <family val="1"/>
      <scheme val="major"/>
    </font>
    <font>
      <sz val="10"/>
      <color rgb="FFC00000"/>
      <name val="Cambria"/>
      <family val="1"/>
      <scheme val="major"/>
    </font>
    <font>
      <sz val="10"/>
      <color rgb="FF006600"/>
      <name val="Cambria"/>
      <family val="1"/>
      <scheme val="major"/>
    </font>
    <font>
      <sz val="16"/>
      <color rgb="FFC00000"/>
      <name val="Cambria"/>
      <family val="1"/>
      <scheme val="major"/>
    </font>
    <font>
      <sz val="16"/>
      <color theme="1"/>
      <name val="Calibri"/>
      <family val="2"/>
      <scheme val="minor"/>
    </font>
    <font>
      <sz val="20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4"/>
      <color rgb="FFFF0000"/>
      <name val="Arial Narrow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1"/>
      <color theme="1"/>
      <name val="Cambria"/>
      <family val="1"/>
      <scheme val="major"/>
    </font>
    <font>
      <sz val="8"/>
      <color theme="0"/>
      <name val="Arial Narrow"/>
      <family val="2"/>
    </font>
    <font>
      <b/>
      <sz val="11"/>
      <color rgb="FFC00000"/>
      <name val="Cambria"/>
      <family val="1"/>
      <scheme val="major"/>
    </font>
    <font>
      <i/>
      <sz val="11"/>
      <color rgb="FF002060"/>
      <name val="Cambria"/>
      <family val="1"/>
      <scheme val="major"/>
    </font>
    <font>
      <sz val="11"/>
      <color theme="1"/>
      <name val="Book Antiqua"/>
      <family val="1"/>
    </font>
    <font>
      <sz val="16"/>
      <color theme="1"/>
      <name val="Cambria"/>
      <family val="1"/>
      <scheme val="major"/>
    </font>
    <font>
      <sz val="18"/>
      <color rgb="FFFF0000"/>
      <name val="Cambria"/>
      <family val="1"/>
      <scheme val="major"/>
    </font>
    <font>
      <b/>
      <sz val="18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u/>
      <sz val="16"/>
      <name val="Cambria"/>
      <family val="1"/>
      <scheme val="major"/>
    </font>
    <font>
      <b/>
      <sz val="16"/>
      <color rgb="FF0070C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4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mbria"/>
      <family val="1"/>
    </font>
    <font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1"/>
      <color theme="5" tint="0.79998168889431442"/>
      <name val="Cambria"/>
      <family val="1"/>
      <scheme val="major"/>
    </font>
    <font>
      <b/>
      <sz val="11"/>
      <color theme="0" tint="-0.499984740745262"/>
      <name val="Cambria"/>
      <family val="1"/>
      <scheme val="major"/>
    </font>
    <font>
      <b/>
      <i/>
      <sz val="10"/>
      <color theme="0" tint="-0.499984740745262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4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0EB"/>
        <bgColor indexed="64"/>
      </patternFill>
    </fill>
    <fill>
      <patternFill patternType="solid">
        <fgColor rgb="FFFDC7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1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thin">
        <color indexed="64"/>
      </bottom>
      <diagonal/>
    </border>
    <border>
      <left/>
      <right style="dashDot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dashDot">
        <color auto="1"/>
      </left>
      <right/>
      <top style="dashDotDot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1" tint="0.24994659260841701"/>
      </top>
      <bottom style="thin">
        <color indexed="64"/>
      </bottom>
      <diagonal/>
    </border>
    <border>
      <left/>
      <right/>
      <top style="thick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24994659260841701"/>
      </bottom>
      <diagonal/>
    </border>
    <border>
      <left style="thin">
        <color indexed="64"/>
      </left>
      <right/>
      <top/>
      <bottom style="thick">
        <color theme="1" tint="0.24994659260841701"/>
      </bottom>
      <diagonal/>
    </border>
    <border>
      <left/>
      <right/>
      <top/>
      <bottom style="thick">
        <color theme="1" tint="0.24994659260841701"/>
      </bottom>
      <diagonal/>
    </border>
    <border>
      <left/>
      <right style="thin">
        <color indexed="64"/>
      </right>
      <top/>
      <bottom style="thick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35" fillId="0" borderId="0"/>
    <xf numFmtId="0" fontId="34" fillId="0" borderId="0"/>
    <xf numFmtId="164" fontId="69" fillId="0" borderId="0" applyFont="0" applyFill="0" applyBorder="0" applyAlignment="0" applyProtection="0"/>
    <xf numFmtId="0" fontId="51" fillId="0" borderId="0"/>
    <xf numFmtId="0" fontId="70" fillId="0" borderId="0"/>
    <xf numFmtId="0" fontId="69" fillId="0" borderId="0"/>
    <xf numFmtId="0" fontId="34" fillId="0" borderId="0"/>
    <xf numFmtId="0" fontId="182" fillId="0" borderId="0" applyNumberFormat="0" applyFill="0" applyBorder="0" applyAlignment="0" applyProtection="0">
      <alignment vertical="top"/>
      <protection locked="0"/>
    </xf>
  </cellStyleXfs>
  <cellXfs count="15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quotePrefix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15" fillId="0" borderId="0" xfId="0" applyFont="1"/>
    <xf numFmtId="0" fontId="13" fillId="0" borderId="8" xfId="0" applyFont="1" applyBorder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2" borderId="18" xfId="0" applyFill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1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8" fillId="0" borderId="22" xfId="0" applyFont="1" applyBorder="1"/>
    <xf numFmtId="0" fontId="0" fillId="0" borderId="23" xfId="0" applyBorder="1"/>
    <xf numFmtId="0" fontId="0" fillId="0" borderId="23" xfId="0" quotePrefix="1" applyBorder="1" applyAlignment="1">
      <alignment horizontal="right"/>
    </xf>
    <xf numFmtId="0" fontId="0" fillId="0" borderId="0" xfId="0" applyAlignment="1"/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9" fillId="0" borderId="0" xfId="0" quotePrefix="1" applyFont="1"/>
    <xf numFmtId="0" fontId="3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1" applyFont="1" applyBorder="1"/>
    <xf numFmtId="0" fontId="37" fillId="0" borderId="0" xfId="1" applyFont="1" applyBorder="1"/>
    <xf numFmtId="0" fontId="18" fillId="0" borderId="8" xfId="0" applyFont="1" applyBorder="1"/>
    <xf numFmtId="0" fontId="23" fillId="0" borderId="0" xfId="0" applyFont="1" applyAlignment="1">
      <alignment horizontal="left" vertical="center"/>
    </xf>
    <xf numFmtId="0" fontId="20" fillId="0" borderId="0" xfId="2" applyFont="1" applyBorder="1" applyAlignment="1">
      <alignment horizontal="center"/>
    </xf>
    <xf numFmtId="0" fontId="34" fillId="0" borderId="0" xfId="2"/>
    <xf numFmtId="0" fontId="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 vertical="center"/>
    </xf>
    <xf numFmtId="0" fontId="34" fillId="0" borderId="0" xfId="2" applyBorder="1"/>
    <xf numFmtId="0" fontId="10" fillId="0" borderId="0" xfId="2" applyFont="1"/>
    <xf numFmtId="0" fontId="5" fillId="0" borderId="10" xfId="2" quotePrefix="1" applyFont="1" applyBorder="1" applyAlignment="1">
      <alignment horizontal="center"/>
    </xf>
    <xf numFmtId="0" fontId="46" fillId="0" borderId="10" xfId="2" applyFont="1" applyBorder="1" applyAlignment="1">
      <alignment horizontal="center" vertical="center" wrapText="1"/>
    </xf>
    <xf numFmtId="0" fontId="44" fillId="0" borderId="10" xfId="2" applyFont="1" applyBorder="1" applyAlignment="1">
      <alignment horizontal="center" vertical="center"/>
    </xf>
    <xf numFmtId="0" fontId="48" fillId="0" borderId="10" xfId="2" applyFont="1" applyBorder="1" applyAlignment="1">
      <alignment vertical="center" wrapText="1"/>
    </xf>
    <xf numFmtId="0" fontId="21" fillId="0" borderId="10" xfId="2" applyFont="1" applyBorder="1" applyAlignment="1">
      <alignment horizontal="center" vertical="center" wrapText="1"/>
    </xf>
    <xf numFmtId="0" fontId="48" fillId="0" borderId="10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/>
    </xf>
    <xf numFmtId="0" fontId="61" fillId="0" borderId="10" xfId="2" applyFont="1" applyBorder="1" applyAlignment="1">
      <alignment horizontal="center" vertical="center" wrapText="1"/>
    </xf>
    <xf numFmtId="0" fontId="48" fillId="0" borderId="0" xfId="2" applyFont="1"/>
    <xf numFmtId="0" fontId="22" fillId="0" borderId="0" xfId="2" applyFont="1" applyBorder="1" applyAlignment="1">
      <alignment horizontal="right"/>
    </xf>
    <xf numFmtId="0" fontId="23" fillId="0" borderId="0" xfId="2" applyFont="1" applyAlignment="1">
      <alignment horizontal="center" vertical="center" wrapText="1"/>
    </xf>
    <xf numFmtId="0" fontId="22" fillId="0" borderId="0" xfId="2" applyFont="1" applyBorder="1" applyAlignment="1">
      <alignment horizontal="left" vertical="center"/>
    </xf>
    <xf numFmtId="0" fontId="34" fillId="0" borderId="0" xfId="2" applyAlignment="1">
      <alignment horizontal="left" vertical="center" wrapText="1"/>
    </xf>
    <xf numFmtId="0" fontId="9" fillId="0" borderId="26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35" xfId="2" applyFont="1" applyFill="1" applyBorder="1" applyAlignment="1">
      <alignment horizontal="center"/>
    </xf>
    <xf numFmtId="0" fontId="34" fillId="0" borderId="0" xfId="2" applyFill="1"/>
    <xf numFmtId="0" fontId="10" fillId="7" borderId="0" xfId="2" applyFont="1" applyFill="1" applyBorder="1"/>
    <xf numFmtId="0" fontId="10" fillId="7" borderId="35" xfId="2" applyFont="1" applyFill="1" applyBorder="1"/>
    <xf numFmtId="0" fontId="34" fillId="7" borderId="0" xfId="2" applyFill="1" applyBorder="1"/>
    <xf numFmtId="0" fontId="34" fillId="7" borderId="35" xfId="2" applyFill="1" applyBorder="1"/>
    <xf numFmtId="0" fontId="23" fillId="0" borderId="2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34" fillId="0" borderId="35" xfId="2" applyBorder="1"/>
    <xf numFmtId="0" fontId="34" fillId="7" borderId="37" xfId="2" applyFill="1" applyBorder="1"/>
    <xf numFmtId="0" fontId="34" fillId="7" borderId="38" xfId="2" applyFill="1" applyBorder="1"/>
    <xf numFmtId="0" fontId="22" fillId="0" borderId="0" xfId="2" applyFont="1"/>
    <xf numFmtId="0" fontId="67" fillId="0" borderId="0" xfId="2" applyFont="1"/>
    <xf numFmtId="0" fontId="34" fillId="7" borderId="0" xfId="2" applyFill="1"/>
    <xf numFmtId="0" fontId="34" fillId="0" borderId="0" xfId="2" applyFill="1" applyBorder="1" applyAlignment="1">
      <alignment horizontal="center"/>
    </xf>
    <xf numFmtId="0" fontId="65" fillId="0" borderId="0" xfId="2" applyFont="1" applyFill="1" applyAlignment="1">
      <alignment horizontal="center" vertical="center"/>
    </xf>
    <xf numFmtId="0" fontId="34" fillId="0" borderId="0" xfId="2" applyFill="1" applyAlignment="1">
      <alignment vertical="center"/>
    </xf>
    <xf numFmtId="0" fontId="34" fillId="0" borderId="0" xfId="2" applyFill="1" applyBorder="1" applyAlignment="1"/>
    <xf numFmtId="0" fontId="34" fillId="0" borderId="0" xfId="2" applyFill="1" applyBorder="1"/>
    <xf numFmtId="0" fontId="38" fillId="0" borderId="31" xfId="2" applyFont="1" applyBorder="1"/>
    <xf numFmtId="0" fontId="34" fillId="0" borderId="32" xfId="2" applyBorder="1"/>
    <xf numFmtId="0" fontId="34" fillId="0" borderId="33" xfId="2" applyBorder="1"/>
    <xf numFmtId="0" fontId="61" fillId="0" borderId="10" xfId="0" applyFont="1" applyBorder="1" applyAlignment="1">
      <alignment wrapText="1"/>
    </xf>
    <xf numFmtId="0" fontId="49" fillId="0" borderId="0" xfId="2" applyFont="1" applyAlignment="1">
      <alignment horizontal="center" vertical="center"/>
    </xf>
    <xf numFmtId="0" fontId="76" fillId="15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vertical="center" wrapText="1"/>
    </xf>
    <xf numFmtId="0" fontId="18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52" xfId="0" applyBorder="1"/>
    <xf numFmtId="0" fontId="13" fillId="0" borderId="0" xfId="0" applyFont="1"/>
    <xf numFmtId="0" fontId="76" fillId="0" borderId="0" xfId="0" applyFont="1"/>
    <xf numFmtId="0" fontId="84" fillId="0" borderId="0" xfId="0" applyFont="1" applyAlignment="1"/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27" fillId="12" borderId="6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73" fillId="12" borderId="60" xfId="0" applyFont="1" applyFill="1" applyBorder="1" applyAlignment="1">
      <alignment horizontal="center" vertical="center"/>
    </xf>
    <xf numFmtId="0" fontId="89" fillId="0" borderId="0" xfId="2" applyFont="1" applyBorder="1" applyAlignment="1">
      <alignment horizontal="center"/>
    </xf>
    <xf numFmtId="0" fontId="27" fillId="0" borderId="28" xfId="0" applyFont="1" applyFill="1" applyBorder="1" applyAlignment="1">
      <alignment horizontal="left"/>
    </xf>
    <xf numFmtId="0" fontId="0" fillId="0" borderId="54" xfId="0" applyBorder="1" applyAlignment="1"/>
    <xf numFmtId="0" fontId="0" fillId="0" borderId="28" xfId="0" applyBorder="1"/>
    <xf numFmtId="0" fontId="0" fillId="0" borderId="54" xfId="0" applyFill="1" applyBorder="1" applyAlignment="1">
      <alignment horizontal="left"/>
    </xf>
    <xf numFmtId="0" fontId="0" fillId="0" borderId="67" xfId="0" applyBorder="1" applyAlignment="1"/>
    <xf numFmtId="0" fontId="20" fillId="12" borderId="11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vertical="center" wrapText="1"/>
    </xf>
    <xf numFmtId="0" fontId="61" fillId="0" borderId="34" xfId="0" applyFont="1" applyBorder="1" applyAlignment="1">
      <alignment vertical="center" wrapText="1"/>
    </xf>
    <xf numFmtId="0" fontId="26" fillId="0" borderId="0" xfId="0" applyFont="1"/>
    <xf numFmtId="0" fontId="13" fillId="0" borderId="49" xfId="0" applyFont="1" applyBorder="1" applyAlignment="1">
      <alignment wrapText="1"/>
    </xf>
    <xf numFmtId="0" fontId="26" fillId="0" borderId="0" xfId="0" applyFont="1" applyAlignment="1">
      <alignment vertical="top" wrapText="1"/>
    </xf>
    <xf numFmtId="0" fontId="90" fillId="0" borderId="0" xfId="0" applyFont="1" applyAlignment="1">
      <alignment horizontal="center" vertical="top" wrapText="1"/>
    </xf>
    <xf numFmtId="0" fontId="40" fillId="0" borderId="0" xfId="2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19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center" vertical="center" wrapText="1"/>
    </xf>
    <xf numFmtId="0" fontId="92" fillId="0" borderId="0" xfId="0" applyFont="1"/>
    <xf numFmtId="0" fontId="93" fillId="0" borderId="0" xfId="0" applyFont="1"/>
    <xf numFmtId="0" fontId="94" fillId="0" borderId="0" xfId="0" applyFont="1"/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right"/>
    </xf>
    <xf numFmtId="0" fontId="22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22" fillId="0" borderId="0" xfId="0" applyFont="1"/>
    <xf numFmtId="0" fontId="9" fillId="0" borderId="28" xfId="0" applyFont="1" applyBorder="1"/>
    <xf numFmtId="0" fontId="9" fillId="0" borderId="0" xfId="0" applyFont="1" applyBorder="1"/>
    <xf numFmtId="0" fontId="9" fillId="0" borderId="54" xfId="0" applyFont="1" applyBorder="1"/>
    <xf numFmtId="0" fontId="9" fillId="0" borderId="52" xfId="0" applyFont="1" applyBorder="1"/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9" fillId="0" borderId="48" xfId="0" applyFont="1" applyBorder="1"/>
    <xf numFmtId="0" fontId="10" fillId="0" borderId="0" xfId="0" applyFont="1"/>
    <xf numFmtId="0" fontId="20" fillId="4" borderId="54" xfId="0" applyFont="1" applyFill="1" applyBorder="1" applyAlignment="1">
      <alignment horizontal="center"/>
    </xf>
    <xf numFmtId="0" fontId="9" fillId="4" borderId="54" xfId="0" applyFont="1" applyFill="1" applyBorder="1"/>
    <xf numFmtId="0" fontId="9" fillId="4" borderId="53" xfId="0" applyFont="1" applyFill="1" applyBorder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01" fillId="0" borderId="0" xfId="0" applyFont="1"/>
    <xf numFmtId="0" fontId="102" fillId="0" borderId="0" xfId="0" applyFont="1"/>
    <xf numFmtId="0" fontId="0" fillId="0" borderId="0" xfId="0" applyBorder="1" applyAlignment="1">
      <alignment vertical="center" wrapText="1"/>
    </xf>
    <xf numFmtId="0" fontId="30" fillId="0" borderId="0" xfId="0" applyFont="1" applyAlignment="1">
      <alignment horizontal="left"/>
    </xf>
    <xf numFmtId="0" fontId="106" fillId="16" borderId="10" xfId="0" applyFont="1" applyFill="1" applyBorder="1" applyAlignment="1">
      <alignment vertical="center" wrapText="1"/>
    </xf>
    <xf numFmtId="0" fontId="107" fillId="16" borderId="10" xfId="0" applyFont="1" applyFill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/>
    </xf>
    <xf numFmtId="0" fontId="9" fillId="0" borderId="26" xfId="0" applyFont="1" applyBorder="1"/>
    <xf numFmtId="0" fontId="9" fillId="0" borderId="35" xfId="0" applyFont="1" applyBorder="1"/>
    <xf numFmtId="0" fontId="9" fillId="0" borderId="37" xfId="0" applyFont="1" applyBorder="1"/>
    <xf numFmtId="0" fontId="23" fillId="0" borderId="0" xfId="2" applyFont="1" applyAlignment="1">
      <alignment horizontal="center" vertical="center" wrapText="1"/>
    </xf>
    <xf numFmtId="0" fontId="22" fillId="0" borderId="0" xfId="2" applyFont="1" applyBorder="1" applyAlignment="1">
      <alignment horizontal="left" vertical="center"/>
    </xf>
    <xf numFmtId="0" fontId="58" fillId="0" borderId="10" xfId="2" applyFont="1" applyBorder="1" applyAlignment="1">
      <alignment horizontal="center" vertical="center"/>
    </xf>
    <xf numFmtId="0" fontId="61" fillId="0" borderId="10" xfId="2" applyFont="1" applyBorder="1" applyAlignment="1">
      <alignment horizontal="center" vertical="center" wrapText="1"/>
    </xf>
    <xf numFmtId="0" fontId="34" fillId="0" borderId="0" xfId="2" applyAlignment="1">
      <alignment horizontal="right" wrapText="1"/>
    </xf>
    <xf numFmtId="0" fontId="23" fillId="0" borderId="0" xfId="2" applyFont="1" applyBorder="1" applyAlignment="1">
      <alignment horizontal="center" vertical="center"/>
    </xf>
    <xf numFmtId="0" fontId="111" fillId="16" borderId="10" xfId="0" applyFont="1" applyFill="1" applyBorder="1" applyAlignment="1">
      <alignment horizontal="center" vertical="center" wrapText="1"/>
    </xf>
    <xf numFmtId="0" fontId="61" fillId="16" borderId="10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0" fillId="0" borderId="0" xfId="2" applyFont="1"/>
    <xf numFmtId="0" fontId="9" fillId="7" borderId="42" xfId="2" applyFont="1" applyFill="1" applyBorder="1" applyAlignment="1">
      <alignment vertical="center"/>
    </xf>
    <xf numFmtId="0" fontId="9" fillId="7" borderId="0" xfId="2" applyFont="1" applyFill="1" applyBorder="1" applyAlignment="1">
      <alignment vertical="center"/>
    </xf>
    <xf numFmtId="0" fontId="9" fillId="7" borderId="43" xfId="2" applyFont="1" applyFill="1" applyBorder="1" applyAlignment="1">
      <alignment vertical="center"/>
    </xf>
    <xf numFmtId="0" fontId="18" fillId="0" borderId="0" xfId="0" applyFont="1" applyAlignment="1">
      <alignment horizontal="left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14" fillId="0" borderId="10" xfId="2" applyFont="1" applyBorder="1" applyAlignment="1">
      <alignment horizontal="left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48" fillId="0" borderId="10" xfId="2" applyFont="1" applyBorder="1" applyAlignment="1">
      <alignment horizontal="center" vertical="center" wrapText="1"/>
    </xf>
    <xf numFmtId="0" fontId="44" fillId="0" borderId="10" xfId="2" applyFont="1" applyBorder="1" applyAlignment="1">
      <alignment horizontal="center" vertical="center"/>
    </xf>
    <xf numFmtId="0" fontId="0" fillId="0" borderId="0" xfId="0"/>
    <xf numFmtId="0" fontId="22" fillId="0" borderId="10" xfId="2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0" fillId="0" borderId="0" xfId="0"/>
    <xf numFmtId="0" fontId="9" fillId="0" borderId="0" xfId="0" applyFont="1" applyAlignment="1">
      <alignment horizontal="center"/>
    </xf>
    <xf numFmtId="0" fontId="24" fillId="12" borderId="54" xfId="0" applyFont="1" applyFill="1" applyBorder="1" applyAlignment="1">
      <alignment horizontal="center" wrapText="1"/>
    </xf>
    <xf numFmtId="0" fontId="28" fillId="12" borderId="54" xfId="0" applyFont="1" applyFill="1" applyBorder="1" applyAlignment="1">
      <alignment horizontal="center" wrapText="1"/>
    </xf>
    <xf numFmtId="0" fontId="46" fillId="0" borderId="71" xfId="0" applyFont="1" applyBorder="1" applyAlignment="1">
      <alignment vertical="center" wrapText="1"/>
    </xf>
    <xf numFmtId="0" fontId="46" fillId="0" borderId="73" xfId="0" applyFont="1" applyBorder="1" applyAlignment="1">
      <alignment vertical="center" wrapText="1"/>
    </xf>
    <xf numFmtId="0" fontId="97" fillId="0" borderId="73" xfId="0" applyFont="1" applyBorder="1" applyAlignment="1">
      <alignment vertical="center" wrapText="1"/>
    </xf>
    <xf numFmtId="0" fontId="22" fillId="0" borderId="0" xfId="2" applyFont="1" applyBorder="1" applyAlignment="1">
      <alignment horizontal="left" vertical="center"/>
    </xf>
    <xf numFmtId="0" fontId="9" fillId="4" borderId="0" xfId="2" applyFont="1" applyFill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97" fillId="0" borderId="71" xfId="0" applyFont="1" applyBorder="1" applyAlignment="1">
      <alignment vertical="center" wrapText="1"/>
    </xf>
    <xf numFmtId="0" fontId="46" fillId="0" borderId="71" xfId="0" applyFont="1" applyBorder="1" applyAlignment="1">
      <alignment vertical="center" wrapText="1"/>
    </xf>
    <xf numFmtId="0" fontId="72" fillId="0" borderId="69" xfId="0" applyFont="1" applyBorder="1" applyAlignment="1">
      <alignment vertical="center" wrapText="1"/>
    </xf>
    <xf numFmtId="0" fontId="48" fillId="0" borderId="69" xfId="0" applyFont="1" applyBorder="1" applyAlignment="1">
      <alignment vertical="center" wrapText="1"/>
    </xf>
    <xf numFmtId="0" fontId="22" fillId="0" borderId="0" xfId="2" applyFont="1" applyBorder="1" applyAlignment="1">
      <alignment horizontal="center" vertical="center"/>
    </xf>
    <xf numFmtId="0" fontId="48" fillId="0" borderId="0" xfId="0" applyFont="1" applyAlignment="1">
      <alignment vertical="top" wrapText="1"/>
    </xf>
    <xf numFmtId="0" fontId="0" fillId="0" borderId="0" xfId="0"/>
    <xf numFmtId="0" fontId="46" fillId="0" borderId="69" xfId="0" applyFont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25" fillId="0" borderId="0" xfId="0" applyFont="1" applyFill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7" fillId="0" borderId="0" xfId="0" applyFont="1"/>
    <xf numFmtId="0" fontId="128" fillId="0" borderId="0" xfId="0" applyFont="1" applyAlignment="1">
      <alignment horizontal="center" vertical="center"/>
    </xf>
    <xf numFmtId="0" fontId="129" fillId="0" borderId="0" xfId="0" applyFont="1"/>
    <xf numFmtId="0" fontId="130" fillId="0" borderId="0" xfId="0" applyFont="1" applyAlignment="1">
      <alignment horizontal="center" vertical="center"/>
    </xf>
    <xf numFmtId="0" fontId="24" fillId="2" borderId="16" xfId="0" applyFont="1" applyFill="1" applyBorder="1"/>
    <xf numFmtId="0" fontId="9" fillId="0" borderId="0" xfId="0" applyFont="1" applyAlignment="1">
      <alignment horizontal="center" vertical="center"/>
    </xf>
    <xf numFmtId="0" fontId="0" fillId="0" borderId="0" xfId="0"/>
    <xf numFmtId="0" fontId="63" fillId="0" borderId="0" xfId="0" applyFont="1"/>
    <xf numFmtId="0" fontId="0" fillId="0" borderId="33" xfId="0" applyBorder="1"/>
    <xf numFmtId="0" fontId="63" fillId="0" borderId="31" xfId="0" applyFont="1" applyBorder="1"/>
    <xf numFmtId="0" fontId="63" fillId="0" borderId="32" xfId="0" applyFont="1" applyBorder="1"/>
    <xf numFmtId="0" fontId="9" fillId="0" borderId="32" xfId="0" applyFont="1" applyBorder="1"/>
    <xf numFmtId="0" fontId="0" fillId="0" borderId="32" xfId="0" applyBorder="1"/>
    <xf numFmtId="0" fontId="65" fillId="0" borderId="0" xfId="0" applyFont="1"/>
    <xf numFmtId="0" fontId="0" fillId="0" borderId="0" xfId="0" applyAlignment="1">
      <alignment vertical="center"/>
    </xf>
    <xf numFmtId="0" fontId="138" fillId="0" borderId="0" xfId="0" applyFont="1"/>
    <xf numFmtId="0" fontId="0" fillId="0" borderId="0" xfId="0"/>
    <xf numFmtId="0" fontId="118" fillId="0" borderId="10" xfId="0" applyFont="1" applyBorder="1" applyAlignment="1">
      <alignment horizontal="center" vertical="center" wrapText="1"/>
    </xf>
    <xf numFmtId="0" fontId="118" fillId="27" borderId="10" xfId="2" applyFont="1" applyFill="1" applyBorder="1" applyAlignment="1">
      <alignment horizontal="center" vertical="center"/>
    </xf>
    <xf numFmtId="0" fontId="0" fillId="0" borderId="0" xfId="0"/>
    <xf numFmtId="0" fontId="137" fillId="0" borderId="0" xfId="0" applyFont="1" applyAlignment="1">
      <alignment horizontal="left" vertical="center"/>
    </xf>
    <xf numFmtId="0" fontId="147" fillId="16" borderId="10" xfId="0" applyFont="1" applyFill="1" applyBorder="1" applyAlignment="1">
      <alignment vertical="center" wrapText="1"/>
    </xf>
    <xf numFmtId="0" fontId="63" fillId="0" borderId="19" xfId="0" applyFont="1" applyBorder="1" applyAlignment="1">
      <alignment horizontal="left" vertical="center"/>
    </xf>
    <xf numFmtId="0" fontId="130" fillId="0" borderId="57" xfId="0" applyFont="1" applyBorder="1" applyAlignment="1">
      <alignment horizontal="center" vertical="center" wrapText="1"/>
    </xf>
    <xf numFmtId="0" fontId="139" fillId="2" borderId="13" xfId="0" applyFont="1" applyFill="1" applyBorder="1" applyAlignment="1">
      <alignment horizontal="center" vertical="center"/>
    </xf>
    <xf numFmtId="0" fontId="139" fillId="2" borderId="18" xfId="0" applyFont="1" applyFill="1" applyBorder="1" applyAlignment="1">
      <alignment horizontal="center" vertical="center"/>
    </xf>
    <xf numFmtId="0" fontId="141" fillId="2" borderId="18" xfId="0" applyFont="1" applyFill="1" applyBorder="1" applyAlignment="1">
      <alignment horizontal="center" vertical="center"/>
    </xf>
    <xf numFmtId="0" fontId="141" fillId="2" borderId="14" xfId="0" applyFont="1" applyFill="1" applyBorder="1" applyAlignment="1">
      <alignment horizontal="center" vertical="center"/>
    </xf>
    <xf numFmtId="0" fontId="19" fillId="0" borderId="8" xfId="0" quotePrefix="1" applyFont="1" applyBorder="1" applyAlignment="1">
      <alignment vertical="center"/>
    </xf>
    <xf numFmtId="0" fontId="30" fillId="0" borderId="23" xfId="0" quotePrefix="1" applyFont="1" applyBorder="1" applyAlignment="1">
      <alignment horizontal="left"/>
    </xf>
    <xf numFmtId="0" fontId="34" fillId="0" borderId="0" xfId="2" applyAlignment="1">
      <alignment horizontal="center" vertical="center" wrapText="1"/>
    </xf>
    <xf numFmtId="0" fontId="33" fillId="0" borderId="0" xfId="2" applyFont="1" applyAlignment="1">
      <alignment horizontal="right" wrapText="1"/>
    </xf>
    <xf numFmtId="0" fontId="63" fillId="0" borderId="0" xfId="2" applyFont="1" applyAlignment="1">
      <alignment vertical="center" wrapText="1"/>
    </xf>
    <xf numFmtId="0" fontId="65" fillId="0" borderId="0" xfId="2" applyFont="1" applyAlignment="1">
      <alignment vertical="center" wrapText="1"/>
    </xf>
    <xf numFmtId="0" fontId="0" fillId="0" borderId="16" xfId="0" applyFill="1" applyBorder="1"/>
    <xf numFmtId="0" fontId="9" fillId="0" borderId="10" xfId="0" applyFont="1" applyBorder="1"/>
    <xf numFmtId="0" fontId="95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118" fillId="27" borderId="10" xfId="2" applyFont="1" applyFill="1" applyBorder="1" applyAlignment="1">
      <alignment horizontal="center" vertical="center" wrapText="1"/>
    </xf>
    <xf numFmtId="0" fontId="0" fillId="2" borderId="13" xfId="0" applyFill="1" applyBorder="1"/>
    <xf numFmtId="0" fontId="34" fillId="0" borderId="0" xfId="2" applyAlignment="1">
      <alignment horizontal="right"/>
    </xf>
    <xf numFmtId="0" fontId="118" fillId="0" borderId="69" xfId="0" applyFont="1" applyBorder="1" applyAlignment="1">
      <alignment horizontal="center" vertical="center" wrapText="1"/>
    </xf>
    <xf numFmtId="0" fontId="118" fillId="0" borderId="69" xfId="0" applyFont="1" applyBorder="1" applyAlignment="1">
      <alignment vertical="center" wrapText="1"/>
    </xf>
    <xf numFmtId="0" fontId="118" fillId="0" borderId="71" xfId="0" applyFont="1" applyBorder="1" applyAlignment="1">
      <alignment horizontal="center" vertical="center" wrapText="1"/>
    </xf>
    <xf numFmtId="0" fontId="118" fillId="0" borderId="73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18" fillId="16" borderId="71" xfId="0" applyFont="1" applyFill="1" applyBorder="1" applyAlignment="1">
      <alignment horizontal="center" vertical="center" wrapText="1"/>
    </xf>
    <xf numFmtId="0" fontId="118" fillId="16" borderId="73" xfId="0" applyFont="1" applyFill="1" applyBorder="1" applyAlignment="1">
      <alignment horizontal="center" vertical="center" wrapText="1"/>
    </xf>
    <xf numFmtId="0" fontId="118" fillId="0" borderId="12" xfId="0" applyFont="1" applyBorder="1" applyAlignment="1">
      <alignment horizontal="center" vertical="center" wrapText="1"/>
    </xf>
    <xf numFmtId="0" fontId="118" fillId="16" borderId="12" xfId="0" applyFont="1" applyFill="1" applyBorder="1" applyAlignment="1">
      <alignment horizontal="center" vertical="center" wrapText="1"/>
    </xf>
    <xf numFmtId="0" fontId="118" fillId="16" borderId="11" xfId="0" applyFont="1" applyFill="1" applyBorder="1" applyAlignment="1">
      <alignment horizontal="center" vertical="center" wrapText="1"/>
    </xf>
    <xf numFmtId="0" fontId="118" fillId="16" borderId="71" xfId="0" applyFont="1" applyFill="1" applyBorder="1" applyAlignment="1">
      <alignment vertical="center" wrapText="1"/>
    </xf>
    <xf numFmtId="0" fontId="118" fillId="16" borderId="10" xfId="0" applyFont="1" applyFill="1" applyBorder="1" applyAlignment="1">
      <alignment vertical="center" wrapText="1"/>
    </xf>
    <xf numFmtId="0" fontId="118" fillId="16" borderId="73" xfId="0" applyFont="1" applyFill="1" applyBorder="1" applyAlignment="1">
      <alignment vertical="center" wrapText="1"/>
    </xf>
    <xf numFmtId="0" fontId="0" fillId="0" borderId="0" xfId="0"/>
    <xf numFmtId="0" fontId="0" fillId="2" borderId="14" xfId="0" applyFill="1" applyBorder="1"/>
    <xf numFmtId="0" fontId="18" fillId="2" borderId="16" xfId="0" applyFont="1" applyFill="1" applyBorder="1"/>
    <xf numFmtId="0" fontId="0" fillId="0" borderId="0" xfId="0"/>
    <xf numFmtId="0" fontId="2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3" fillId="4" borderId="14" xfId="0" applyFont="1" applyFill="1" applyBorder="1" applyAlignment="1">
      <alignment horizontal="left" vertical="center"/>
    </xf>
    <xf numFmtId="0" fontId="40" fillId="0" borderId="0" xfId="2" applyFont="1" applyAlignment="1">
      <alignment horizontal="left" vertical="center" wrapText="1"/>
    </xf>
    <xf numFmtId="0" fontId="22" fillId="0" borderId="0" xfId="2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8" fillId="12" borderId="6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/>
    <xf numFmtId="0" fontId="92" fillId="0" borderId="103" xfId="0" applyFont="1" applyBorder="1" applyAlignment="1">
      <alignment horizontal="center"/>
    </xf>
    <xf numFmtId="0" fontId="92" fillId="0" borderId="104" xfId="0" applyFont="1" applyBorder="1" applyAlignment="1">
      <alignment horizontal="center"/>
    </xf>
    <xf numFmtId="0" fontId="92" fillId="0" borderId="105" xfId="0" applyFont="1" applyBorder="1" applyAlignment="1">
      <alignment horizont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/>
    </xf>
    <xf numFmtId="0" fontId="22" fillId="0" borderId="3" xfId="2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20" fillId="0" borderId="0" xfId="0" applyFont="1" applyFill="1" applyAlignment="1">
      <alignment horizontal="center" vertical="center"/>
    </xf>
    <xf numFmtId="0" fontId="61" fillId="0" borderId="69" xfId="0" applyFont="1" applyBorder="1" applyAlignment="1">
      <alignment wrapText="1"/>
    </xf>
    <xf numFmtId="0" fontId="77" fillId="0" borderId="108" xfId="0" applyFont="1" applyBorder="1" applyAlignment="1">
      <alignment horizontal="center" vertical="center" wrapText="1"/>
    </xf>
    <xf numFmtId="0" fontId="61" fillId="0" borderId="108" xfId="0" applyFont="1" applyBorder="1" applyAlignment="1">
      <alignment wrapText="1"/>
    </xf>
    <xf numFmtId="0" fontId="61" fillId="0" borderId="112" xfId="0" applyFont="1" applyBorder="1" applyAlignment="1">
      <alignment wrapText="1"/>
    </xf>
    <xf numFmtId="0" fontId="61" fillId="0" borderId="116" xfId="0" applyFont="1" applyBorder="1" applyAlignment="1">
      <alignment wrapText="1"/>
    </xf>
    <xf numFmtId="0" fontId="61" fillId="0" borderId="69" xfId="0" applyFont="1" applyBorder="1" applyAlignment="1">
      <alignment vertical="center" wrapText="1"/>
    </xf>
    <xf numFmtId="0" fontId="48" fillId="0" borderId="116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top" wrapText="1"/>
    </xf>
    <xf numFmtId="0" fontId="164" fillId="0" borderId="0" xfId="0" applyFont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0" fontId="164" fillId="0" borderId="0" xfId="0" applyFont="1" applyFill="1" applyBorder="1" applyAlignment="1">
      <alignment horizontal="center" vertical="center" wrapText="1"/>
    </xf>
    <xf numFmtId="0" fontId="166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top" wrapText="1"/>
    </xf>
    <xf numFmtId="0" fontId="89" fillId="0" borderId="0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182" fillId="0" borderId="0" xfId="8" applyAlignment="1" applyProtection="1"/>
    <xf numFmtId="0" fontId="183" fillId="0" borderId="0" xfId="0" applyFont="1"/>
    <xf numFmtId="0" fontId="100" fillId="0" borderId="0" xfId="2" applyFont="1" applyFill="1" applyBorder="1" applyAlignment="1">
      <alignment horizontal="center"/>
    </xf>
    <xf numFmtId="0" fontId="161" fillId="0" borderId="0" xfId="2" applyFont="1" applyFill="1" applyBorder="1" applyAlignment="1">
      <alignment horizontal="center" vertical="center"/>
    </xf>
    <xf numFmtId="0" fontId="116" fillId="0" borderId="10" xfId="0" applyFont="1" applyBorder="1" applyAlignment="1" applyProtection="1">
      <alignment horizontal="center" vertical="center"/>
      <protection locked="0"/>
    </xf>
    <xf numFmtId="0" fontId="117" fillId="0" borderId="10" xfId="0" applyFont="1" applyBorder="1" applyAlignment="1" applyProtection="1">
      <alignment horizontal="center" vertical="center"/>
      <protection locked="0"/>
    </xf>
    <xf numFmtId="0" fontId="36" fillId="0" borderId="10" xfId="1" applyFont="1" applyBorder="1" applyAlignment="1" applyProtection="1">
      <alignment horizontal="left" vertical="center"/>
      <protection locked="0"/>
    </xf>
    <xf numFmtId="0" fontId="36" fillId="0" borderId="0" xfId="1" applyFont="1" applyBorder="1" applyProtection="1">
      <protection locked="0"/>
    </xf>
    <xf numFmtId="0" fontId="9" fillId="0" borderId="0" xfId="0" applyFont="1" applyBorder="1" applyProtection="1">
      <protection locked="0"/>
    </xf>
    <xf numFmtId="167" fontId="177" fillId="0" borderId="10" xfId="0" applyNumberFormat="1" applyFont="1" applyBorder="1" applyAlignment="1" applyProtection="1">
      <alignment horizontal="center" vertical="center"/>
      <protection locked="0"/>
    </xf>
    <xf numFmtId="0" fontId="134" fillId="0" borderId="10" xfId="0" applyFont="1" applyBorder="1" applyAlignment="1" applyProtection="1">
      <alignment horizontal="center" vertical="center"/>
      <protection locked="0"/>
    </xf>
    <xf numFmtId="0" fontId="129" fillId="0" borderId="10" xfId="0" applyFont="1" applyBorder="1" applyAlignment="1" applyProtection="1">
      <alignment horizontal="center" vertical="center"/>
      <protection locked="0"/>
    </xf>
    <xf numFmtId="0" fontId="118" fillId="0" borderId="10" xfId="2" applyFont="1" applyBorder="1" applyAlignment="1" applyProtection="1">
      <alignment horizontal="center" vertical="center" wrapText="1"/>
      <protection locked="0"/>
    </xf>
    <xf numFmtId="0" fontId="118" fillId="0" borderId="10" xfId="2" applyFont="1" applyBorder="1" applyAlignment="1" applyProtection="1">
      <alignment horizontal="center" vertical="center"/>
      <protection locked="0"/>
    </xf>
    <xf numFmtId="0" fontId="140" fillId="0" borderId="10" xfId="2" applyFont="1" applyBorder="1" applyAlignment="1" applyProtection="1">
      <alignment horizontal="center" vertical="center"/>
      <protection locked="0"/>
    </xf>
    <xf numFmtId="0" fontId="171" fillId="0" borderId="80" xfId="0" applyFont="1" applyBorder="1" applyProtection="1">
      <protection locked="0"/>
    </xf>
    <xf numFmtId="0" fontId="172" fillId="0" borderId="81" xfId="0" applyFont="1" applyBorder="1" applyAlignment="1" applyProtection="1">
      <alignment vertical="top"/>
      <protection locked="0"/>
    </xf>
    <xf numFmtId="0" fontId="173" fillId="0" borderId="80" xfId="0" applyFont="1" applyBorder="1" applyProtection="1">
      <protection locked="0"/>
    </xf>
    <xf numFmtId="0" fontId="18" fillId="0" borderId="80" xfId="0" applyFont="1" applyBorder="1" applyProtection="1">
      <protection locked="0"/>
    </xf>
    <xf numFmtId="0" fontId="139" fillId="0" borderId="1" xfId="0" applyFont="1" applyBorder="1" applyAlignment="1" applyProtection="1">
      <alignment horizontal="center" vertical="center"/>
      <protection locked="0"/>
    </xf>
    <xf numFmtId="0" fontId="140" fillId="0" borderId="1" xfId="0" applyFont="1" applyBorder="1" applyAlignment="1" applyProtection="1">
      <alignment horizontal="center" vertical="center"/>
      <protection locked="0"/>
    </xf>
    <xf numFmtId="0" fontId="141" fillId="0" borderId="1" xfId="0" applyFont="1" applyBorder="1" applyAlignment="1" applyProtection="1">
      <alignment horizontal="center" vertical="center"/>
      <protection locked="0"/>
    </xf>
    <xf numFmtId="0" fontId="20" fillId="0" borderId="10" xfId="2" applyFont="1" applyBorder="1" applyAlignment="1" applyProtection="1">
      <alignment horizontal="center" vertical="center"/>
      <protection locked="0"/>
    </xf>
    <xf numFmtId="0" fontId="146" fillId="0" borderId="11" xfId="2" applyFont="1" applyFill="1" applyBorder="1" applyAlignment="1" applyProtection="1">
      <alignment horizontal="center" vertical="center"/>
      <protection locked="0"/>
    </xf>
    <xf numFmtId="0" fontId="21" fillId="0" borderId="10" xfId="2" applyFont="1" applyBorder="1" applyAlignment="1" applyProtection="1">
      <alignment horizontal="center" vertical="center" wrapText="1"/>
      <protection locked="0"/>
    </xf>
    <xf numFmtId="0" fontId="49" fillId="0" borderId="10" xfId="2" quotePrefix="1" applyFont="1" applyBorder="1" applyAlignment="1" applyProtection="1">
      <alignment horizontal="center" vertical="center"/>
      <protection locked="0"/>
    </xf>
    <xf numFmtId="0" fontId="34" fillId="0" borderId="10" xfId="2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Border="1" applyAlignment="1" applyProtection="1">
      <alignment horizontal="center"/>
      <protection locked="0"/>
    </xf>
    <xf numFmtId="0" fontId="67" fillId="0" borderId="0" xfId="2" applyFont="1" applyProtection="1">
      <protection locked="0"/>
    </xf>
    <xf numFmtId="0" fontId="63" fillId="0" borderId="34" xfId="0" applyFont="1" applyFill="1" applyBorder="1" applyAlignment="1" applyProtection="1">
      <alignment horizontal="center" vertical="center" wrapText="1"/>
      <protection locked="0"/>
    </xf>
    <xf numFmtId="0" fontId="63" fillId="16" borderId="34" xfId="0" applyFont="1" applyFill="1" applyBorder="1" applyAlignment="1" applyProtection="1">
      <alignment horizontal="center" vertical="center" wrapText="1"/>
      <protection locked="0"/>
    </xf>
    <xf numFmtId="0" fontId="63" fillId="12" borderId="34" xfId="0" applyFont="1" applyFill="1" applyBorder="1" applyAlignment="1" applyProtection="1">
      <alignment horizontal="center" vertical="center" wrapText="1"/>
      <protection locked="0"/>
    </xf>
    <xf numFmtId="0" fontId="63" fillId="0" borderId="69" xfId="0" applyFont="1" applyFill="1" applyBorder="1" applyAlignment="1" applyProtection="1">
      <alignment horizontal="center" vertical="center" wrapText="1"/>
      <protection locked="0"/>
    </xf>
    <xf numFmtId="0" fontId="63" fillId="16" borderId="69" xfId="0" applyFont="1" applyFill="1" applyBorder="1" applyAlignment="1" applyProtection="1">
      <alignment horizontal="center" vertical="center" wrapText="1"/>
      <protection locked="0"/>
    </xf>
    <xf numFmtId="0" fontId="63" fillId="12" borderId="69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16" borderId="10" xfId="0" applyFont="1" applyFill="1" applyBorder="1" applyAlignment="1" applyProtection="1">
      <alignment horizontal="center" vertical="center" wrapText="1"/>
      <protection locked="0"/>
    </xf>
    <xf numFmtId="0" fontId="63" fillId="12" borderId="10" xfId="0" applyFont="1" applyFill="1" applyBorder="1" applyAlignment="1" applyProtection="1">
      <alignment horizontal="center" vertical="center" wrapText="1"/>
      <protection locked="0"/>
    </xf>
    <xf numFmtId="0" fontId="63" fillId="0" borderId="116" xfId="0" applyFont="1" applyFill="1" applyBorder="1" applyAlignment="1" applyProtection="1">
      <alignment horizontal="center" vertical="center" wrapText="1"/>
      <protection locked="0"/>
    </xf>
    <xf numFmtId="0" fontId="63" fillId="16" borderId="116" xfId="0" applyFont="1" applyFill="1" applyBorder="1" applyAlignment="1" applyProtection="1">
      <alignment horizontal="center" vertical="center" wrapText="1"/>
      <protection locked="0"/>
    </xf>
    <xf numFmtId="0" fontId="63" fillId="12" borderId="116" xfId="0" applyFont="1" applyFill="1" applyBorder="1" applyAlignment="1" applyProtection="1">
      <alignment horizontal="center" vertical="center" wrapText="1"/>
      <protection locked="0"/>
    </xf>
    <xf numFmtId="0" fontId="63" fillId="0" borderId="112" xfId="0" applyFont="1" applyFill="1" applyBorder="1" applyAlignment="1" applyProtection="1">
      <alignment horizontal="center" vertical="center" wrapText="1"/>
      <protection locked="0"/>
    </xf>
    <xf numFmtId="0" fontId="63" fillId="16" borderId="112" xfId="0" applyFont="1" applyFill="1" applyBorder="1" applyAlignment="1" applyProtection="1">
      <alignment horizontal="center" vertical="center" wrapText="1"/>
      <protection locked="0"/>
    </xf>
    <xf numFmtId="0" fontId="63" fillId="12" borderId="112" xfId="0" applyFont="1" applyFill="1" applyBorder="1" applyAlignment="1" applyProtection="1">
      <alignment horizontal="center" vertical="center" wrapText="1"/>
      <protection locked="0"/>
    </xf>
    <xf numFmtId="0" fontId="63" fillId="0" borderId="108" xfId="0" applyFont="1" applyFill="1" applyBorder="1" applyAlignment="1" applyProtection="1">
      <alignment horizontal="center" vertical="center" wrapText="1"/>
      <protection locked="0"/>
    </xf>
    <xf numFmtId="0" fontId="63" fillId="16" borderId="108" xfId="0" applyFont="1" applyFill="1" applyBorder="1" applyAlignment="1" applyProtection="1">
      <alignment horizontal="center" vertical="center" wrapText="1"/>
      <protection locked="0"/>
    </xf>
    <xf numFmtId="0" fontId="63" fillId="12" borderId="108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6" fillId="1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6" fillId="18" borderId="59" xfId="0" applyFont="1" applyFill="1" applyBorder="1" applyAlignment="1" applyProtection="1">
      <alignment horizontal="center" vertical="center" wrapText="1"/>
      <protection locked="0"/>
    </xf>
    <xf numFmtId="0" fontId="66" fillId="22" borderId="57" xfId="0" applyFont="1" applyFill="1" applyBorder="1" applyAlignment="1" applyProtection="1">
      <alignment horizontal="center" vertical="center" wrapText="1"/>
      <protection locked="0"/>
    </xf>
    <xf numFmtId="0" fontId="66" fillId="21" borderId="50" xfId="0" applyFont="1" applyFill="1" applyBorder="1" applyAlignment="1" applyProtection="1">
      <alignment horizontal="center" vertical="center" wrapText="1"/>
      <protection locked="0"/>
    </xf>
    <xf numFmtId="0" fontId="131" fillId="0" borderId="80" xfId="0" applyFont="1" applyBorder="1" applyProtection="1">
      <protection locked="0"/>
    </xf>
    <xf numFmtId="0" fontId="132" fillId="0" borderId="81" xfId="0" applyFont="1" applyBorder="1" applyAlignment="1" applyProtection="1">
      <alignment vertical="top"/>
      <protection locked="0"/>
    </xf>
    <xf numFmtId="0" fontId="133" fillId="0" borderId="80" xfId="0" applyFont="1" applyBorder="1" applyProtection="1">
      <protection locked="0"/>
    </xf>
    <xf numFmtId="0" fontId="24" fillId="0" borderId="80" xfId="0" applyFont="1" applyBorder="1" applyProtection="1">
      <protection locked="0"/>
    </xf>
    <xf numFmtId="0" fontId="118" fillId="0" borderId="10" xfId="0" applyFont="1" applyBorder="1" applyAlignment="1" applyProtection="1">
      <alignment horizontal="center" vertical="center" wrapText="1"/>
      <protection locked="0"/>
    </xf>
    <xf numFmtId="2" fontId="155" fillId="0" borderId="19" xfId="0" applyNumberFormat="1" applyFont="1" applyBorder="1" applyAlignment="1" applyProtection="1">
      <alignment horizontal="center" vertical="center"/>
      <protection locked="0"/>
    </xf>
    <xf numFmtId="0" fontId="38" fillId="16" borderId="1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38" fillId="16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65" fillId="0" borderId="21" xfId="0" applyFont="1" applyBorder="1" applyAlignment="1">
      <alignment horizontal="left" vertical="center"/>
    </xf>
    <xf numFmtId="0" fontId="0" fillId="0" borderId="0" xfId="0"/>
    <xf numFmtId="0" fontId="36" fillId="0" borderId="10" xfId="1" applyFont="1" applyBorder="1" applyProtection="1">
      <protection locked="0"/>
    </xf>
    <xf numFmtId="0" fontId="37" fillId="0" borderId="10" xfId="1" applyFont="1" applyBorder="1" applyProtection="1">
      <protection locked="0"/>
    </xf>
    <xf numFmtId="0" fontId="186" fillId="0" borderId="10" xfId="1" applyFont="1" applyBorder="1" applyProtection="1">
      <protection locked="0"/>
    </xf>
    <xf numFmtId="0" fontId="6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7" fillId="0" borderId="0" xfId="0" applyFont="1"/>
    <xf numFmtId="0" fontId="153" fillId="0" borderId="0" xfId="0" applyFont="1" applyAlignment="1">
      <alignment horizontal="right"/>
    </xf>
    <xf numFmtId="0" fontId="154" fillId="0" borderId="0" xfId="0" applyFont="1" applyAlignment="1">
      <alignment horizontal="right"/>
    </xf>
    <xf numFmtId="2" fontId="157" fillId="0" borderId="10" xfId="1" applyNumberFormat="1" applyFont="1" applyBorder="1" applyAlignment="1" applyProtection="1">
      <alignment horizontal="center" vertical="center"/>
      <protection locked="0"/>
    </xf>
    <xf numFmtId="0" fontId="176" fillId="0" borderId="0" xfId="0" applyFont="1" applyAlignment="1" applyProtection="1">
      <protection locked="0"/>
    </xf>
    <xf numFmtId="0" fontId="189" fillId="0" borderId="0" xfId="0" applyFont="1" applyAlignment="1" applyProtection="1">
      <protection locked="0"/>
    </xf>
    <xf numFmtId="2" fontId="157" fillId="0" borderId="10" xfId="1" applyNumberFormat="1" applyFont="1" applyBorder="1" applyAlignment="1">
      <alignment horizontal="center"/>
    </xf>
    <xf numFmtId="0" fontId="70" fillId="0" borderId="0" xfId="5"/>
    <xf numFmtId="0" fontId="191" fillId="0" borderId="0" xfId="5" applyFont="1" applyBorder="1" applyAlignment="1">
      <alignment horizontal="center" vertical="center"/>
    </xf>
    <xf numFmtId="0" fontId="64" fillId="0" borderId="0" xfId="5" applyFont="1" applyBorder="1" applyAlignment="1">
      <alignment vertical="center"/>
    </xf>
    <xf numFmtId="0" fontId="70" fillId="0" borderId="0" xfId="5" applyAlignment="1">
      <alignment vertical="center"/>
    </xf>
    <xf numFmtId="0" fontId="195" fillId="0" borderId="31" xfId="5" applyFont="1" applyBorder="1"/>
    <xf numFmtId="0" fontId="196" fillId="0" borderId="33" xfId="5" applyFont="1" applyBorder="1"/>
    <xf numFmtId="0" fontId="196" fillId="0" borderId="0" xfId="5" applyFont="1" applyBorder="1"/>
    <xf numFmtId="0" fontId="195" fillId="0" borderId="11" xfId="5" applyFont="1" applyBorder="1" applyAlignment="1">
      <alignment horizontal="center" vertical="top" wrapText="1"/>
    </xf>
    <xf numFmtId="0" fontId="196" fillId="0" borderId="26" xfId="5" applyFont="1" applyBorder="1"/>
    <xf numFmtId="0" fontId="196" fillId="0" borderId="35" xfId="5" applyFont="1" applyBorder="1"/>
    <xf numFmtId="0" fontId="195" fillId="0" borderId="34" xfId="5" applyFont="1" applyBorder="1"/>
    <xf numFmtId="0" fontId="196" fillId="0" borderId="36" xfId="5" applyFont="1" applyBorder="1" applyAlignment="1">
      <alignment vertical="center"/>
    </xf>
    <xf numFmtId="0" fontId="196" fillId="0" borderId="38" xfId="5" applyFont="1" applyBorder="1" applyAlignment="1">
      <alignment vertical="center"/>
    </xf>
    <xf numFmtId="0" fontId="196" fillId="0" borderId="0" xfId="5" applyFont="1" applyBorder="1" applyAlignment="1">
      <alignment vertical="center"/>
    </xf>
    <xf numFmtId="0" fontId="195" fillId="0" borderId="12" xfId="5" applyFont="1" applyBorder="1" applyAlignment="1">
      <alignment vertical="center"/>
    </xf>
    <xf numFmtId="0" fontId="195" fillId="0" borderId="0" xfId="5" applyFont="1" applyBorder="1"/>
    <xf numFmtId="0" fontId="196" fillId="0" borderId="35" xfId="5" applyFont="1" applyBorder="1" applyAlignment="1">
      <alignment vertical="center"/>
    </xf>
    <xf numFmtId="0" fontId="196" fillId="0" borderId="0" xfId="5" applyFont="1"/>
    <xf numFmtId="0" fontId="195" fillId="0" borderId="0" xfId="5" applyFont="1"/>
    <xf numFmtId="0" fontId="198" fillId="0" borderId="0" xfId="5" applyFont="1"/>
    <xf numFmtId="0" fontId="37" fillId="0" borderId="0" xfId="1" applyFont="1" applyBorder="1" applyProtection="1">
      <protection locked="0"/>
    </xf>
    <xf numFmtId="0" fontId="186" fillId="0" borderId="0" xfId="1" applyFont="1" applyBorder="1" applyProtection="1">
      <protection locked="0"/>
    </xf>
    <xf numFmtId="0" fontId="0" fillId="0" borderId="0" xfId="0"/>
    <xf numFmtId="0" fontId="118" fillId="0" borderId="71" xfId="0" applyFont="1" applyBorder="1" applyAlignment="1">
      <alignment horizontal="center" vertical="center" wrapText="1"/>
    </xf>
    <xf numFmtId="0" fontId="118" fillId="0" borderId="73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164" fillId="0" borderId="70" xfId="0" applyFont="1" applyBorder="1" applyAlignment="1">
      <alignment horizontal="center" vertical="top" wrapText="1"/>
    </xf>
    <xf numFmtId="0" fontId="133" fillId="0" borderId="80" xfId="0" applyFont="1" applyBorder="1"/>
    <xf numFmtId="0" fontId="0" fillId="0" borderId="0" xfId="0" applyAlignment="1">
      <alignment horizontal="center"/>
    </xf>
    <xf numFmtId="0" fontId="0" fillId="0" borderId="0" xfId="0"/>
    <xf numFmtId="0" fontId="202" fillId="16" borderId="10" xfId="0" applyFont="1" applyFill="1" applyBorder="1" applyAlignment="1" applyProtection="1">
      <alignment horizontal="center" vertical="center" wrapText="1"/>
      <protection locked="0"/>
    </xf>
    <xf numFmtId="0" fontId="145" fillId="0" borderId="10" xfId="0" applyFont="1" applyBorder="1" applyAlignment="1" applyProtection="1">
      <alignment horizontal="center" vertical="center"/>
      <protection locked="0"/>
    </xf>
    <xf numFmtId="0" fontId="204" fillId="0" borderId="10" xfId="0" applyFont="1" applyBorder="1" applyAlignment="1">
      <alignment horizontal="center" vertical="center"/>
    </xf>
    <xf numFmtId="2" fontId="20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8" fillId="0" borderId="0" xfId="0" applyFont="1" applyAlignment="1">
      <alignment horizontal="center"/>
    </xf>
    <xf numFmtId="2" fontId="157" fillId="0" borderId="32" xfId="1" applyNumberFormat="1" applyFont="1" applyBorder="1" applyAlignment="1" applyProtection="1">
      <alignment horizontal="center"/>
      <protection locked="0"/>
    </xf>
    <xf numFmtId="166" fontId="157" fillId="0" borderId="0" xfId="1" applyNumberFormat="1" applyFont="1" applyBorder="1" applyAlignment="1" applyProtection="1">
      <alignment horizontal="center" vertical="center"/>
      <protection locked="0"/>
    </xf>
    <xf numFmtId="2" fontId="157" fillId="0" borderId="0" xfId="1" applyNumberFormat="1" applyFont="1" applyBorder="1" applyAlignment="1" applyProtection="1">
      <alignment horizontal="center" vertical="center"/>
      <protection locked="0"/>
    </xf>
    <xf numFmtId="0" fontId="124" fillId="0" borderId="21" xfId="0" applyFont="1" applyBorder="1" applyAlignment="1">
      <alignment horizontal="center" vertical="center"/>
    </xf>
    <xf numFmtId="166" fontId="157" fillId="0" borderId="32" xfId="1" applyNumberFormat="1" applyFont="1" applyBorder="1" applyAlignment="1" applyProtection="1">
      <alignment horizontal="center" vertical="center"/>
      <protection locked="0"/>
    </xf>
    <xf numFmtId="166" fontId="157" fillId="0" borderId="19" xfId="1" applyNumberFormat="1" applyFont="1" applyBorder="1" applyAlignment="1" applyProtection="1">
      <alignment horizontal="center"/>
      <protection locked="0"/>
    </xf>
    <xf numFmtId="166" fontId="157" fillId="0" borderId="20" xfId="1" applyNumberFormat="1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0" fontId="92" fillId="0" borderId="0" xfId="0" applyFont="1" applyAlignment="1" applyProtection="1">
      <alignment horizontal="center" vertical="center"/>
      <protection locked="0"/>
    </xf>
    <xf numFmtId="0" fontId="188" fillId="0" borderId="0" xfId="0" applyFont="1" applyAlignment="1">
      <alignment horizontal="center"/>
    </xf>
    <xf numFmtId="0" fontId="122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2" fillId="0" borderId="98" xfId="0" applyFont="1" applyBorder="1" applyAlignment="1" applyProtection="1">
      <alignment horizontal="center" vertical="center"/>
      <protection locked="0"/>
    </xf>
    <xf numFmtId="0" fontId="92" fillId="0" borderId="99" xfId="0" applyFont="1" applyBorder="1" applyAlignment="1" applyProtection="1">
      <alignment horizontal="center" vertical="center"/>
      <protection locked="0"/>
    </xf>
    <xf numFmtId="166" fontId="157" fillId="0" borderId="19" xfId="1" applyNumberFormat="1" applyFont="1" applyBorder="1" applyAlignment="1" applyProtection="1">
      <alignment horizontal="center" vertical="center"/>
      <protection locked="0"/>
    </xf>
    <xf numFmtId="166" fontId="157" fillId="0" borderId="20" xfId="1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74" fillId="0" borderId="100" xfId="0" applyFont="1" applyBorder="1" applyAlignment="1">
      <alignment horizontal="center" vertical="center"/>
    </xf>
    <xf numFmtId="0" fontId="175" fillId="0" borderId="101" xfId="0" applyFont="1" applyBorder="1" applyAlignment="1">
      <alignment horizontal="center" vertical="center"/>
    </xf>
    <xf numFmtId="0" fontId="175" fillId="0" borderId="102" xfId="0" applyFont="1" applyBorder="1" applyAlignment="1">
      <alignment horizontal="center" vertical="center"/>
    </xf>
    <xf numFmtId="0" fontId="124" fillId="0" borderId="19" xfId="0" applyFont="1" applyBorder="1" applyAlignment="1" applyProtection="1">
      <alignment horizontal="center" vertical="center"/>
      <protection locked="0"/>
    </xf>
    <xf numFmtId="0" fontId="124" fillId="0" borderId="21" xfId="0" applyFont="1" applyBorder="1" applyAlignment="1" applyProtection="1">
      <alignment horizontal="center" vertical="center"/>
      <protection locked="0"/>
    </xf>
    <xf numFmtId="0" fontId="124" fillId="0" borderId="20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92" fillId="0" borderId="94" xfId="0" applyFont="1" applyBorder="1" applyAlignment="1" applyProtection="1">
      <alignment horizontal="center" vertical="center"/>
      <protection locked="0"/>
    </xf>
    <xf numFmtId="0" fontId="92" fillId="0" borderId="95" xfId="0" applyFont="1" applyBorder="1" applyAlignment="1" applyProtection="1">
      <alignment horizontal="center" vertical="center"/>
      <protection locked="0"/>
    </xf>
    <xf numFmtId="0" fontId="92" fillId="0" borderId="96" xfId="0" applyFont="1" applyBorder="1" applyAlignment="1" applyProtection="1">
      <alignment horizontal="center" vertical="center"/>
      <protection locked="0"/>
    </xf>
    <xf numFmtId="0" fontId="92" fillId="0" borderId="97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left"/>
    </xf>
    <xf numFmtId="0" fontId="94" fillId="0" borderId="0" xfId="0" applyFont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152" fillId="0" borderId="10" xfId="0" applyFont="1" applyBorder="1" applyAlignment="1" applyProtection="1">
      <alignment horizontal="center" vertical="center"/>
      <protection locked="0"/>
    </xf>
    <xf numFmtId="0" fontId="141" fillId="0" borderId="19" xfId="0" applyFont="1" applyBorder="1" applyAlignment="1" applyProtection="1">
      <alignment horizontal="center" vertical="center"/>
      <protection locked="0"/>
    </xf>
    <xf numFmtId="0" fontId="141" fillId="0" borderId="21" xfId="0" applyFont="1" applyBorder="1" applyAlignment="1" applyProtection="1">
      <alignment horizontal="center" vertical="center"/>
      <protection locked="0"/>
    </xf>
    <xf numFmtId="0" fontId="141" fillId="0" borderId="20" xfId="0" applyFont="1" applyBorder="1" applyAlignment="1" applyProtection="1">
      <alignment horizontal="center" vertical="center"/>
      <protection locked="0"/>
    </xf>
    <xf numFmtId="0" fontId="135" fillId="0" borderId="0" xfId="0" applyFont="1" applyAlignment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40" fillId="0" borderId="21" xfId="0" applyNumberFormat="1" applyFont="1" applyBorder="1" applyAlignment="1" applyProtection="1">
      <alignment horizontal="left" vertical="center"/>
      <protection locked="0"/>
    </xf>
    <xf numFmtId="165" fontId="40" fillId="0" borderId="20" xfId="0" applyNumberFormat="1" applyFont="1" applyBorder="1" applyAlignment="1" applyProtection="1">
      <alignment horizontal="left" vertical="center"/>
      <protection locked="0"/>
    </xf>
    <xf numFmtId="0" fontId="94" fillId="0" borderId="36" xfId="0" applyFont="1" applyBorder="1" applyAlignment="1" applyProtection="1">
      <alignment horizontal="center" vertical="center" wrapText="1"/>
      <protection locked="0"/>
    </xf>
    <xf numFmtId="0" fontId="181" fillId="0" borderId="37" xfId="0" applyFont="1" applyBorder="1" applyAlignment="1" applyProtection="1">
      <alignment horizontal="center" vertical="center" wrapText="1"/>
      <protection locked="0"/>
    </xf>
    <xf numFmtId="0" fontId="181" fillId="0" borderId="38" xfId="0" applyFont="1" applyBorder="1" applyAlignment="1" applyProtection="1">
      <alignment horizontal="center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3" fillId="0" borderId="37" xfId="0" applyFont="1" applyBorder="1" applyAlignment="1" applyProtection="1">
      <alignment horizontal="left" vertical="center" wrapText="1"/>
      <protection locked="0"/>
    </xf>
    <xf numFmtId="0" fontId="33" fillId="0" borderId="38" xfId="0" applyFont="1" applyBorder="1" applyAlignment="1" applyProtection="1">
      <alignment horizontal="left" vertical="center" wrapText="1"/>
      <protection locked="0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149" fillId="0" borderId="32" xfId="0" applyFont="1" applyBorder="1" applyAlignment="1" applyProtection="1">
      <alignment horizontal="center" vertical="center"/>
      <protection locked="0"/>
    </xf>
    <xf numFmtId="0" fontId="149" fillId="0" borderId="33" xfId="0" applyFont="1" applyBorder="1" applyAlignment="1" applyProtection="1">
      <alignment horizontal="center" vertical="center"/>
      <protection locked="0"/>
    </xf>
    <xf numFmtId="0" fontId="149" fillId="0" borderId="37" xfId="0" applyFont="1" applyBorder="1" applyAlignment="1" applyProtection="1">
      <alignment horizontal="center" vertical="center"/>
      <protection locked="0"/>
    </xf>
    <xf numFmtId="0" fontId="149" fillId="0" borderId="38" xfId="0" applyFont="1" applyBorder="1" applyAlignment="1" applyProtection="1">
      <alignment horizontal="center" vertical="center"/>
      <protection locked="0"/>
    </xf>
    <xf numFmtId="0" fontId="168" fillId="12" borderId="46" xfId="0" applyFont="1" applyFill="1" applyBorder="1" applyAlignment="1" applyProtection="1">
      <alignment horizontal="center" vertical="center"/>
      <protection locked="0"/>
    </xf>
    <xf numFmtId="0" fontId="169" fillId="0" borderId="48" xfId="0" applyFont="1" applyBorder="1" applyAlignment="1" applyProtection="1">
      <alignment horizontal="center" vertical="center"/>
      <protection locked="0"/>
    </xf>
    <xf numFmtId="0" fontId="169" fillId="0" borderId="90" xfId="0" applyFont="1" applyBorder="1" applyAlignment="1" applyProtection="1">
      <alignment horizontal="center" vertical="center"/>
      <protection locked="0"/>
    </xf>
    <xf numFmtId="0" fontId="169" fillId="0" borderId="51" xfId="0" applyFont="1" applyBorder="1" applyAlignment="1" applyProtection="1">
      <alignment horizontal="center" vertical="center"/>
      <protection locked="0"/>
    </xf>
    <xf numFmtId="0" fontId="169" fillId="0" borderId="52" xfId="0" applyFont="1" applyBorder="1" applyAlignment="1" applyProtection="1">
      <alignment horizontal="center" vertical="center"/>
      <protection locked="0"/>
    </xf>
    <xf numFmtId="0" fontId="169" fillId="0" borderId="92" xfId="0" applyFont="1" applyBorder="1" applyAlignment="1" applyProtection="1">
      <alignment horizontal="center" vertical="center"/>
      <protection locked="0"/>
    </xf>
    <xf numFmtId="0" fontId="19" fillId="12" borderId="91" xfId="0" applyFont="1" applyFill="1" applyBorder="1" applyAlignment="1">
      <alignment horizontal="center" vertical="center"/>
    </xf>
    <xf numFmtId="0" fontId="19" fillId="12" borderId="93" xfId="0" applyFont="1" applyFill="1" applyBorder="1" applyAlignment="1">
      <alignment horizontal="center" vertical="center"/>
    </xf>
    <xf numFmtId="0" fontId="118" fillId="0" borderId="71" xfId="0" applyFont="1" applyBorder="1" applyAlignment="1">
      <alignment vertical="center" wrapText="1"/>
    </xf>
    <xf numFmtId="0" fontId="118" fillId="0" borderId="10" xfId="0" applyFont="1" applyBorder="1" applyAlignment="1">
      <alignment vertical="center" wrapText="1"/>
    </xf>
    <xf numFmtId="0" fontId="118" fillId="0" borderId="73" xfId="0" applyFont="1" applyBorder="1" applyAlignment="1">
      <alignment vertical="center" wrapText="1"/>
    </xf>
    <xf numFmtId="0" fontId="19" fillId="23" borderId="55" xfId="0" applyFont="1" applyFill="1" applyBorder="1" applyAlignment="1">
      <alignment horizontal="center" vertical="center" wrapText="1"/>
    </xf>
    <xf numFmtId="0" fontId="19" fillId="23" borderId="25" xfId="0" applyFont="1" applyFill="1" applyBorder="1" applyAlignment="1">
      <alignment horizontal="center" vertical="center" wrapText="1"/>
    </xf>
    <xf numFmtId="0" fontId="208" fillId="0" borderId="48" xfId="0" applyFont="1" applyBorder="1" applyAlignment="1">
      <alignment horizontal="center"/>
    </xf>
    <xf numFmtId="0" fontId="39" fillId="3" borderId="0" xfId="2" applyFont="1" applyFill="1" applyBorder="1" applyAlignment="1">
      <alignment horizontal="center"/>
    </xf>
    <xf numFmtId="0" fontId="118" fillId="0" borderId="71" xfId="0" applyFont="1" applyBorder="1" applyAlignment="1">
      <alignment horizontal="center" vertical="center" wrapText="1"/>
    </xf>
    <xf numFmtId="0" fontId="118" fillId="0" borderId="73" xfId="0" applyFont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right" vertical="top" wrapText="1"/>
    </xf>
    <xf numFmtId="0" fontId="78" fillId="0" borderId="0" xfId="0" applyFont="1" applyFill="1" applyBorder="1" applyAlignment="1">
      <alignment horizontal="right" vertical="top" wrapText="1"/>
    </xf>
    <xf numFmtId="0" fontId="78" fillId="0" borderId="35" xfId="0" applyFont="1" applyFill="1" applyBorder="1" applyAlignment="1">
      <alignment horizontal="right" vertical="top" wrapText="1"/>
    </xf>
    <xf numFmtId="0" fontId="79" fillId="12" borderId="10" xfId="0" applyFont="1" applyFill="1" applyBorder="1" applyAlignment="1">
      <alignment horizontal="center" vertical="top" wrapText="1"/>
    </xf>
    <xf numFmtId="0" fontId="79" fillId="12" borderId="19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21" fillId="0" borderId="71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73" xfId="0" applyFont="1" applyBorder="1" applyAlignment="1">
      <alignment horizontal="center" vertical="center" wrapText="1"/>
    </xf>
    <xf numFmtId="0" fontId="72" fillId="0" borderId="71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2" fillId="0" borderId="73" xfId="0" applyFont="1" applyBorder="1" applyAlignment="1">
      <alignment vertical="center" wrapText="1"/>
    </xf>
    <xf numFmtId="0" fontId="48" fillId="0" borderId="7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0" fillId="23" borderId="24" xfId="0" applyFont="1" applyFill="1" applyBorder="1" applyAlignment="1" applyProtection="1">
      <alignment horizontal="right" vertical="center" wrapText="1"/>
      <protection locked="0"/>
    </xf>
    <xf numFmtId="0" fontId="170" fillId="23" borderId="55" xfId="0" applyFont="1" applyFill="1" applyBorder="1" applyAlignment="1" applyProtection="1">
      <alignment horizontal="right" vertical="center" wrapText="1"/>
      <protection locked="0"/>
    </xf>
    <xf numFmtId="0" fontId="2" fillId="0" borderId="0" xfId="2" applyFont="1" applyBorder="1" applyAlignment="1">
      <alignment horizontal="center"/>
    </xf>
    <xf numFmtId="0" fontId="89" fillId="0" borderId="0" xfId="2" applyFont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66" fillId="16" borderId="72" xfId="0" applyFont="1" applyFill="1" applyBorder="1" applyAlignment="1">
      <alignment horizontal="center" vertical="center" wrapText="1"/>
    </xf>
    <xf numFmtId="0" fontId="167" fillId="0" borderId="74" xfId="0" applyFont="1" applyBorder="1" applyAlignment="1">
      <alignment horizontal="center" vertical="center" wrapText="1"/>
    </xf>
    <xf numFmtId="0" fontId="166" fillId="16" borderId="34" xfId="0" applyFont="1" applyFill="1" applyBorder="1" applyAlignment="1">
      <alignment horizontal="center" vertical="center" wrapText="1"/>
    </xf>
    <xf numFmtId="0" fontId="167" fillId="0" borderId="34" xfId="0" applyFont="1" applyBorder="1" applyAlignment="1">
      <alignment horizontal="center" vertical="center" wrapText="1"/>
    </xf>
    <xf numFmtId="0" fontId="164" fillId="16" borderId="72" xfId="0" applyFont="1" applyFill="1" applyBorder="1" applyAlignment="1">
      <alignment horizontal="center" vertical="center" wrapText="1"/>
    </xf>
    <xf numFmtId="0" fontId="165" fillId="0" borderId="34" xfId="0" applyFont="1" applyBorder="1" applyAlignment="1">
      <alignment horizontal="center" vertical="center" wrapText="1"/>
    </xf>
    <xf numFmtId="0" fontId="165" fillId="0" borderId="74" xfId="0" applyFont="1" applyBorder="1" applyAlignment="1">
      <alignment horizontal="center" vertical="center" wrapText="1"/>
    </xf>
    <xf numFmtId="0" fontId="164" fillId="0" borderId="11" xfId="0" applyFont="1" applyBorder="1" applyAlignment="1">
      <alignment horizontal="center" vertical="center" wrapText="1"/>
    </xf>
    <xf numFmtId="0" fontId="164" fillId="0" borderId="3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99" fillId="0" borderId="34" xfId="0" applyFont="1" applyBorder="1" applyAlignment="1">
      <alignment horizontal="center" vertical="center" wrapText="1"/>
    </xf>
    <xf numFmtId="0" fontId="46" fillId="0" borderId="72" xfId="0" applyFont="1" applyBorder="1" applyAlignment="1">
      <alignment vertical="center" wrapText="1"/>
    </xf>
    <xf numFmtId="0" fontId="46" fillId="0" borderId="74" xfId="0" applyFont="1" applyBorder="1" applyAlignment="1">
      <alignment vertical="center" wrapText="1"/>
    </xf>
    <xf numFmtId="0" fontId="46" fillId="0" borderId="72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118" fillId="0" borderId="12" xfId="0" applyFont="1" applyBorder="1" applyAlignment="1">
      <alignment vertical="center" wrapText="1"/>
    </xf>
    <xf numFmtId="0" fontId="118" fillId="0" borderId="11" xfId="0" applyFont="1" applyBorder="1" applyAlignment="1">
      <alignment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121" fillId="0" borderId="70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64" fillId="0" borderId="7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178" fillId="0" borderId="0" xfId="0" applyFont="1" applyAlignment="1">
      <alignment horizontal="center" vertical="center"/>
    </xf>
    <xf numFmtId="0" fontId="75" fillId="12" borderId="27" xfId="0" applyFont="1" applyFill="1" applyBorder="1" applyAlignment="1">
      <alignment horizontal="center" vertical="center" wrapText="1"/>
    </xf>
    <xf numFmtId="0" fontId="75" fillId="12" borderId="29" xfId="0" applyFont="1" applyFill="1" applyBorder="1" applyAlignment="1">
      <alignment horizontal="center" vertical="center" wrapText="1"/>
    </xf>
    <xf numFmtId="0" fontId="48" fillId="12" borderId="27" xfId="0" applyFont="1" applyFill="1" applyBorder="1" applyAlignment="1">
      <alignment horizontal="center" wrapText="1"/>
    </xf>
    <xf numFmtId="0" fontId="48" fillId="12" borderId="29" xfId="0" applyFont="1" applyFill="1" applyBorder="1" applyAlignment="1">
      <alignment horizontal="center" wrapText="1"/>
    </xf>
    <xf numFmtId="0" fontId="48" fillId="12" borderId="24" xfId="0" applyFont="1" applyFill="1" applyBorder="1" applyAlignment="1">
      <alignment horizontal="center" wrapText="1"/>
    </xf>
    <xf numFmtId="0" fontId="48" fillId="12" borderId="25" xfId="0" applyFont="1" applyFill="1" applyBorder="1" applyAlignment="1">
      <alignment horizontal="center" wrapText="1"/>
    </xf>
    <xf numFmtId="0" fontId="71" fillId="11" borderId="24" xfId="0" applyFont="1" applyFill="1" applyBorder="1" applyAlignment="1">
      <alignment horizontal="center" vertical="top" wrapText="1"/>
    </xf>
    <xf numFmtId="0" fontId="71" fillId="11" borderId="55" xfId="0" applyFont="1" applyFill="1" applyBorder="1" applyAlignment="1">
      <alignment horizontal="center" vertical="top" wrapText="1"/>
    </xf>
    <xf numFmtId="0" fontId="71" fillId="11" borderId="52" xfId="0" applyFont="1" applyFill="1" applyBorder="1" applyAlignment="1">
      <alignment horizontal="center" vertical="top" wrapText="1"/>
    </xf>
    <xf numFmtId="0" fontId="71" fillId="11" borderId="53" xfId="0" applyFont="1" applyFill="1" applyBorder="1" applyAlignment="1">
      <alignment horizontal="center" vertical="top" wrapText="1"/>
    </xf>
    <xf numFmtId="0" fontId="96" fillId="12" borderId="27" xfId="0" applyFont="1" applyFill="1" applyBorder="1" applyAlignment="1">
      <alignment horizontal="center" vertical="center" textRotation="90" wrapText="1"/>
    </xf>
    <xf numFmtId="0" fontId="96" fillId="12" borderId="29" xfId="0" applyFont="1" applyFill="1" applyBorder="1" applyAlignment="1">
      <alignment horizontal="center" vertical="center" textRotation="90" wrapText="1"/>
    </xf>
    <xf numFmtId="0" fontId="73" fillId="12" borderId="46" xfId="0" applyFont="1" applyFill="1" applyBorder="1" applyAlignment="1">
      <alignment horizontal="center" vertical="center" wrapText="1"/>
    </xf>
    <xf numFmtId="0" fontId="73" fillId="12" borderId="28" xfId="0" applyFont="1" applyFill="1" applyBorder="1" applyAlignment="1">
      <alignment horizontal="center" vertical="center" wrapText="1"/>
    </xf>
    <xf numFmtId="0" fontId="27" fillId="12" borderId="27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0" fontId="27" fillId="13" borderId="24" xfId="0" applyFont="1" applyFill="1" applyBorder="1" applyAlignment="1">
      <alignment horizontal="center" vertical="top" wrapText="1"/>
    </xf>
    <xf numFmtId="0" fontId="27" fillId="13" borderId="55" xfId="0" applyFont="1" applyFill="1" applyBorder="1" applyAlignment="1">
      <alignment horizontal="center" vertical="top" wrapText="1"/>
    </xf>
    <xf numFmtId="0" fontId="27" fillId="13" borderId="25" xfId="0" applyFont="1" applyFill="1" applyBorder="1" applyAlignment="1">
      <alignment horizontal="center" vertical="top" wrapText="1"/>
    </xf>
    <xf numFmtId="0" fontId="27" fillId="14" borderId="24" xfId="0" applyFont="1" applyFill="1" applyBorder="1" applyAlignment="1">
      <alignment horizontal="center" wrapText="1"/>
    </xf>
    <xf numFmtId="0" fontId="27" fillId="14" borderId="55" xfId="0" applyFont="1" applyFill="1" applyBorder="1" applyAlignment="1">
      <alignment horizontal="center" wrapText="1"/>
    </xf>
    <xf numFmtId="0" fontId="27" fillId="14" borderId="25" xfId="0" applyFont="1" applyFill="1" applyBorder="1" applyAlignment="1">
      <alignment horizontal="center" wrapText="1"/>
    </xf>
    <xf numFmtId="0" fontId="28" fillId="12" borderId="24" xfId="0" applyFont="1" applyFill="1" applyBorder="1" applyAlignment="1">
      <alignment horizontal="center" vertical="top" wrapText="1"/>
    </xf>
    <xf numFmtId="0" fontId="28" fillId="12" borderId="55" xfId="0" applyFont="1" applyFill="1" applyBorder="1" applyAlignment="1">
      <alignment horizontal="center" vertical="top" wrapText="1"/>
    </xf>
    <xf numFmtId="0" fontId="28" fillId="12" borderId="25" xfId="0" applyFont="1" applyFill="1" applyBorder="1" applyAlignment="1">
      <alignment horizontal="center" vertical="top" wrapText="1"/>
    </xf>
    <xf numFmtId="0" fontId="24" fillId="12" borderId="27" xfId="0" applyFont="1" applyFill="1" applyBorder="1" applyAlignment="1">
      <alignment horizontal="center" vertical="center" wrapText="1"/>
    </xf>
    <xf numFmtId="0" fontId="24" fillId="12" borderId="29" xfId="0" applyFont="1" applyFill="1" applyBorder="1" applyAlignment="1">
      <alignment horizontal="center" vertical="center" wrapText="1"/>
    </xf>
    <xf numFmtId="0" fontId="24" fillId="12" borderId="106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wrapText="1"/>
    </xf>
    <xf numFmtId="0" fontId="28" fillId="12" borderId="55" xfId="0" applyFont="1" applyFill="1" applyBorder="1" applyAlignment="1">
      <alignment horizontal="center" wrapText="1"/>
    </xf>
    <xf numFmtId="0" fontId="28" fillId="12" borderId="25" xfId="0" applyFont="1" applyFill="1" applyBorder="1" applyAlignment="1">
      <alignment horizontal="center" wrapText="1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55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43" fillId="4" borderId="28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4" borderId="52" xfId="0" applyFont="1" applyFill="1" applyBorder="1" applyAlignment="1" applyProtection="1">
      <alignment horizontal="center"/>
      <protection locked="0"/>
    </xf>
    <xf numFmtId="0" fontId="206" fillId="4" borderId="0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wrapText="1"/>
    </xf>
    <xf numFmtId="0" fontId="28" fillId="1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0" fillId="0" borderId="69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85" fillId="0" borderId="77" xfId="0" applyFont="1" applyBorder="1" applyAlignment="1">
      <alignment horizontal="center" vertical="center" wrapText="1"/>
    </xf>
    <xf numFmtId="0" fontId="85" fillId="0" borderId="78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38" xfId="0" applyFont="1" applyBorder="1" applyAlignment="1">
      <alignment horizontal="center" vertical="center" wrapText="1"/>
    </xf>
    <xf numFmtId="0" fontId="71" fillId="17" borderId="19" xfId="0" applyFont="1" applyFill="1" applyBorder="1" applyAlignment="1">
      <alignment horizontal="center" vertical="top"/>
    </xf>
    <xf numFmtId="0" fontId="71" fillId="17" borderId="21" xfId="0" applyFont="1" applyFill="1" applyBorder="1" applyAlignment="1">
      <alignment horizontal="center" vertical="top"/>
    </xf>
    <xf numFmtId="0" fontId="71" fillId="17" borderId="20" xfId="0" applyFont="1" applyFill="1" applyBorder="1" applyAlignment="1">
      <alignment horizontal="center" vertical="top"/>
    </xf>
    <xf numFmtId="0" fontId="85" fillId="16" borderId="10" xfId="0" applyFont="1" applyFill="1" applyBorder="1" applyAlignment="1">
      <alignment horizontal="center" vertical="center" textRotation="90" wrapText="1"/>
    </xf>
    <xf numFmtId="0" fontId="85" fillId="16" borderId="11" xfId="0" applyFont="1" applyFill="1" applyBorder="1" applyAlignment="1">
      <alignment horizontal="center" vertical="center" textRotation="90" wrapText="1"/>
    </xf>
    <xf numFmtId="0" fontId="73" fillId="16" borderId="31" xfId="0" applyFont="1" applyFill="1" applyBorder="1" applyAlignment="1">
      <alignment horizontal="center" vertical="center" wrapText="1"/>
    </xf>
    <xf numFmtId="0" fontId="73" fillId="16" borderId="33" xfId="0" applyFont="1" applyFill="1" applyBorder="1" applyAlignment="1">
      <alignment horizontal="center" vertical="center" wrapText="1"/>
    </xf>
    <xf numFmtId="0" fontId="73" fillId="16" borderId="26" xfId="0" applyFont="1" applyFill="1" applyBorder="1" applyAlignment="1">
      <alignment horizontal="center" vertical="center" wrapText="1"/>
    </xf>
    <xf numFmtId="0" fontId="73" fillId="16" borderId="35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07" fillId="0" borderId="0" xfId="2" applyFont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05" fillId="0" borderId="0" xfId="0" applyFont="1" applyAlignment="1">
      <alignment horizontal="center" vertical="center"/>
    </xf>
    <xf numFmtId="0" fontId="20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right" vertical="center"/>
    </xf>
    <xf numFmtId="0" fontId="22" fillId="0" borderId="37" xfId="2" applyFont="1" applyBorder="1" applyAlignment="1">
      <alignment horizontal="right" vertical="center"/>
    </xf>
    <xf numFmtId="0" fontId="40" fillId="0" borderId="0" xfId="2" applyFont="1" applyBorder="1" applyAlignment="1">
      <alignment horizontal="left" vertical="center" wrapText="1"/>
    </xf>
    <xf numFmtId="0" fontId="40" fillId="0" borderId="0" xfId="2" applyFont="1" applyAlignment="1">
      <alignment horizontal="left" vertical="center" wrapText="1"/>
    </xf>
    <xf numFmtId="0" fontId="41" fillId="5" borderId="19" xfId="2" applyFont="1" applyFill="1" applyBorder="1" applyAlignment="1">
      <alignment horizontal="center"/>
    </xf>
    <xf numFmtId="0" fontId="41" fillId="5" borderId="21" xfId="2" applyFont="1" applyFill="1" applyBorder="1" applyAlignment="1">
      <alignment horizontal="center"/>
    </xf>
    <xf numFmtId="0" fontId="41" fillId="5" borderId="20" xfId="2" applyFont="1" applyFill="1" applyBorder="1" applyAlignment="1">
      <alignment horizontal="center"/>
    </xf>
    <xf numFmtId="0" fontId="42" fillId="0" borderId="10" xfId="2" applyFont="1" applyBorder="1" applyAlignment="1">
      <alignment horizontal="center" vertical="center" textRotation="90"/>
    </xf>
    <xf numFmtId="0" fontId="27" fillId="0" borderId="11" xfId="2" applyFont="1" applyBorder="1" applyAlignment="1">
      <alignment horizontal="center" vertical="center"/>
    </xf>
    <xf numFmtId="0" fontId="27" fillId="0" borderId="34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7" fillId="0" borderId="32" xfId="2" applyFont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35" xfId="2" applyFont="1" applyBorder="1" applyAlignment="1">
      <alignment horizontal="center" vertical="center"/>
    </xf>
    <xf numFmtId="0" fontId="27" fillId="0" borderId="36" xfId="2" applyFont="1" applyBorder="1" applyAlignment="1">
      <alignment horizontal="center" vertical="center"/>
    </xf>
    <xf numFmtId="0" fontId="27" fillId="0" borderId="37" xfId="2" applyFont="1" applyBorder="1" applyAlignment="1">
      <alignment horizontal="center" vertical="center"/>
    </xf>
    <xf numFmtId="0" fontId="27" fillId="0" borderId="38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43" fillId="0" borderId="11" xfId="2" applyFont="1" applyBorder="1" applyAlignment="1">
      <alignment horizontal="center" vertical="center"/>
    </xf>
    <xf numFmtId="0" fontId="43" fillId="0" borderId="34" xfId="2" applyFont="1" applyBorder="1" applyAlignment="1">
      <alignment horizontal="center" vertical="center"/>
    </xf>
    <xf numFmtId="0" fontId="43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/>
    </xf>
    <xf numFmtId="0" fontId="34" fillId="0" borderId="10" xfId="2" applyBorder="1" applyAlignment="1">
      <alignment horizontal="center" vertical="center" wrapText="1"/>
    </xf>
    <xf numFmtId="0" fontId="63" fillId="0" borderId="31" xfId="2" applyFont="1" applyBorder="1" applyAlignment="1">
      <alignment horizontal="center"/>
    </xf>
    <xf numFmtId="0" fontId="63" fillId="0" borderId="33" xfId="2" applyFont="1" applyBorder="1" applyAlignment="1">
      <alignment horizontal="center"/>
    </xf>
    <xf numFmtId="0" fontId="63" fillId="0" borderId="26" xfId="2" applyFont="1" applyBorder="1" applyAlignment="1">
      <alignment horizontal="center"/>
    </xf>
    <xf numFmtId="0" fontId="63" fillId="0" borderId="35" xfId="2" applyFont="1" applyBorder="1" applyAlignment="1">
      <alignment horizontal="center"/>
    </xf>
    <xf numFmtId="0" fontId="63" fillId="0" borderId="36" xfId="2" applyFont="1" applyBorder="1" applyAlignment="1">
      <alignment horizontal="center"/>
    </xf>
    <xf numFmtId="0" fontId="63" fillId="0" borderId="38" xfId="2" applyFont="1" applyBorder="1" applyAlignment="1">
      <alignment horizontal="center"/>
    </xf>
    <xf numFmtId="0" fontId="20" fillId="28" borderId="19" xfId="2" applyFont="1" applyFill="1" applyBorder="1" applyAlignment="1">
      <alignment horizontal="center" vertical="center"/>
    </xf>
    <xf numFmtId="0" fontId="20" fillId="28" borderId="21" xfId="2" applyFont="1" applyFill="1" applyBorder="1" applyAlignment="1">
      <alignment horizontal="center" vertical="center"/>
    </xf>
    <xf numFmtId="0" fontId="20" fillId="28" borderId="20" xfId="2" applyFont="1" applyFill="1" applyBorder="1" applyAlignment="1">
      <alignment horizontal="center" vertical="center"/>
    </xf>
    <xf numFmtId="0" fontId="44" fillId="0" borderId="10" xfId="2" applyFont="1" applyBorder="1" applyAlignment="1">
      <alignment horizontal="center" vertical="center"/>
    </xf>
    <xf numFmtId="0" fontId="26" fillId="0" borderId="10" xfId="2" applyFont="1" applyBorder="1" applyAlignment="1">
      <alignment vertical="center" wrapText="1"/>
    </xf>
    <xf numFmtId="0" fontId="46" fillId="0" borderId="10" xfId="2" applyFont="1" applyBorder="1" applyAlignment="1">
      <alignment vertical="center" wrapText="1"/>
    </xf>
    <xf numFmtId="0" fontId="140" fillId="0" borderId="10" xfId="2" applyFont="1" applyBorder="1" applyAlignment="1" applyProtection="1">
      <alignment horizontal="center" vertical="center"/>
      <protection locked="0"/>
    </xf>
    <xf numFmtId="0" fontId="22" fillId="0" borderId="10" xfId="2" applyFont="1" applyBorder="1" applyAlignment="1">
      <alignment horizontal="center" vertical="center" wrapText="1"/>
    </xf>
    <xf numFmtId="0" fontId="26" fillId="0" borderId="10" xfId="2" applyFont="1" applyBorder="1" applyAlignment="1">
      <alignment horizontal="center" vertical="center" wrapText="1"/>
    </xf>
    <xf numFmtId="0" fontId="140" fillId="0" borderId="11" xfId="2" applyFont="1" applyBorder="1" applyAlignment="1" applyProtection="1">
      <alignment horizontal="center" vertical="center"/>
      <protection locked="0"/>
    </xf>
    <xf numFmtId="0" fontId="140" fillId="0" borderId="34" xfId="2" applyFont="1" applyBorder="1" applyAlignment="1" applyProtection="1">
      <alignment horizontal="center" vertical="center"/>
      <protection locked="0"/>
    </xf>
    <xf numFmtId="0" fontId="140" fillId="0" borderId="12" xfId="2" applyFont="1" applyBorder="1" applyAlignment="1" applyProtection="1">
      <alignment horizontal="center" vertical="center"/>
      <protection locked="0"/>
    </xf>
    <xf numFmtId="0" fontId="22" fillId="0" borderId="11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left"/>
    </xf>
    <xf numFmtId="0" fontId="48" fillId="0" borderId="10" xfId="2" applyFont="1" applyBorder="1" applyAlignment="1">
      <alignment vertical="center" wrapText="1"/>
    </xf>
    <xf numFmtId="0" fontId="21" fillId="0" borderId="10" xfId="2" applyFont="1" applyBorder="1" applyAlignment="1">
      <alignment horizontal="left" vertical="center"/>
    </xf>
    <xf numFmtId="0" fontId="34" fillId="0" borderId="19" xfId="2" applyBorder="1" applyAlignment="1">
      <alignment horizontal="center" vertical="center"/>
    </xf>
    <xf numFmtId="0" fontId="34" fillId="0" borderId="20" xfId="2" applyBorder="1" applyAlignment="1">
      <alignment horizontal="center" vertical="center"/>
    </xf>
    <xf numFmtId="0" fontId="143" fillId="0" borderId="19" xfId="2" applyFont="1" applyBorder="1" applyAlignment="1" applyProtection="1">
      <alignment vertical="center" wrapText="1"/>
      <protection locked="0"/>
    </xf>
    <xf numFmtId="0" fontId="143" fillId="0" borderId="21" xfId="2" applyFont="1" applyBorder="1" applyAlignment="1" applyProtection="1">
      <alignment vertical="center" wrapText="1"/>
      <protection locked="0"/>
    </xf>
    <xf numFmtId="0" fontId="143" fillId="0" borderId="20" xfId="2" applyFont="1" applyBorder="1" applyAlignment="1" applyProtection="1">
      <alignment vertical="center" wrapText="1"/>
      <protection locked="0"/>
    </xf>
    <xf numFmtId="0" fontId="21" fillId="0" borderId="19" xfId="2" applyFont="1" applyBorder="1" applyAlignment="1">
      <alignment horizontal="left" vertical="center" wrapText="1"/>
    </xf>
    <xf numFmtId="0" fontId="21" fillId="0" borderId="20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0" fontId="59" fillId="0" borderId="10" xfId="2" applyFont="1" applyBorder="1" applyAlignment="1">
      <alignment horizontal="left" vertical="center" wrapText="1"/>
    </xf>
    <xf numFmtId="0" fontId="60" fillId="0" borderId="10" xfId="2" applyFont="1" applyBorder="1" applyAlignment="1">
      <alignment horizontal="left" vertical="center"/>
    </xf>
    <xf numFmtId="0" fontId="57" fillId="0" borderId="10" xfId="2" applyFont="1" applyBorder="1" applyAlignment="1">
      <alignment horizontal="left" vertical="center" wrapText="1"/>
    </xf>
    <xf numFmtId="0" fontId="21" fillId="0" borderId="10" xfId="2" applyFont="1" applyBorder="1" applyAlignment="1">
      <alignment vertical="center" wrapText="1"/>
    </xf>
    <xf numFmtId="0" fontId="57" fillId="0" borderId="10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56" fillId="0" borderId="10" xfId="2" applyFont="1" applyBorder="1" applyAlignment="1">
      <alignment horizontal="left"/>
    </xf>
    <xf numFmtId="0" fontId="24" fillId="0" borderId="10" xfId="2" applyFont="1" applyBorder="1" applyAlignment="1">
      <alignment horizontal="center" vertical="center" wrapText="1"/>
    </xf>
    <xf numFmtId="0" fontId="61" fillId="0" borderId="10" xfId="2" applyFont="1" applyBorder="1" applyAlignment="1">
      <alignment horizontal="center" vertical="center" wrapText="1"/>
    </xf>
    <xf numFmtId="0" fontId="21" fillId="0" borderId="21" xfId="2" applyFont="1" applyBorder="1" applyAlignment="1">
      <alignment horizontal="left" vertical="center" wrapText="1"/>
    </xf>
    <xf numFmtId="0" fontId="48" fillId="0" borderId="19" xfId="2" applyFont="1" applyBorder="1" applyAlignment="1">
      <alignment horizontal="center"/>
    </xf>
    <xf numFmtId="0" fontId="48" fillId="0" borderId="21" xfId="2" applyFont="1" applyBorder="1" applyAlignment="1">
      <alignment horizontal="center"/>
    </xf>
    <xf numFmtId="0" fontId="48" fillId="0" borderId="20" xfId="2" applyFont="1" applyBorder="1" applyAlignment="1">
      <alignment horizontal="center"/>
    </xf>
    <xf numFmtId="0" fontId="22" fillId="0" borderId="19" xfId="2" applyFont="1" applyBorder="1" applyAlignment="1">
      <alignment horizontal="right"/>
    </xf>
    <xf numFmtId="0" fontId="22" fillId="0" borderId="21" xfId="2" applyFont="1" applyBorder="1" applyAlignment="1">
      <alignment horizontal="right"/>
    </xf>
    <xf numFmtId="0" fontId="22" fillId="0" borderId="20" xfId="2" applyFont="1" applyBorder="1" applyAlignment="1">
      <alignment horizontal="right"/>
    </xf>
    <xf numFmtId="0" fontId="3" fillId="0" borderId="32" xfId="2" applyFont="1" applyBorder="1" applyAlignment="1">
      <alignment horizontal="center"/>
    </xf>
    <xf numFmtId="0" fontId="60" fillId="0" borderId="19" xfId="2" applyFont="1" applyBorder="1" applyAlignment="1">
      <alignment horizontal="left" vertical="center" wrapText="1"/>
    </xf>
    <xf numFmtId="0" fontId="60" fillId="0" borderId="21" xfId="2" applyFont="1" applyBorder="1" applyAlignment="1">
      <alignment horizontal="left" vertical="center" wrapText="1"/>
    </xf>
    <xf numFmtId="0" fontId="60" fillId="0" borderId="20" xfId="2" applyFont="1" applyBorder="1" applyAlignment="1">
      <alignment horizontal="left" vertical="center" wrapText="1"/>
    </xf>
    <xf numFmtId="0" fontId="140" fillId="0" borderId="31" xfId="2" applyFont="1" applyBorder="1" applyAlignment="1">
      <alignment horizontal="center" vertical="center"/>
    </xf>
    <xf numFmtId="0" fontId="140" fillId="0" borderId="36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22" fillId="0" borderId="26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7" borderId="26" xfId="2" applyFont="1" applyFill="1" applyBorder="1" applyAlignment="1">
      <alignment horizontal="center" vertical="center" wrapText="1"/>
    </xf>
    <xf numFmtId="0" fontId="22" fillId="7" borderId="0" xfId="2" applyFont="1" applyFill="1" applyBorder="1" applyAlignment="1">
      <alignment horizontal="center" vertical="center" wrapText="1"/>
    </xf>
    <xf numFmtId="0" fontId="22" fillId="7" borderId="36" xfId="2" applyFont="1" applyFill="1" applyBorder="1" applyAlignment="1">
      <alignment horizontal="center" vertical="center" wrapText="1"/>
    </xf>
    <xf numFmtId="0" fontId="22" fillId="7" borderId="37" xfId="2" applyFont="1" applyFill="1" applyBorder="1" applyAlignment="1">
      <alignment horizontal="center" vertical="center" wrapText="1"/>
    </xf>
    <xf numFmtId="0" fontId="66" fillId="0" borderId="0" xfId="2" applyFont="1" applyAlignment="1">
      <alignment horizontal="center"/>
    </xf>
    <xf numFmtId="0" fontId="34" fillId="0" borderId="0" xfId="2" applyAlignment="1">
      <alignment horizontal="right" wrapText="1"/>
    </xf>
    <xf numFmtId="0" fontId="22" fillId="7" borderId="42" xfId="2" applyFont="1" applyFill="1" applyBorder="1" applyAlignment="1">
      <alignment horizontal="center"/>
    </xf>
    <xf numFmtId="0" fontId="22" fillId="7" borderId="0" xfId="2" applyFont="1" applyFill="1" applyBorder="1" applyAlignment="1">
      <alignment horizontal="center"/>
    </xf>
    <xf numFmtId="0" fontId="22" fillId="7" borderId="43" xfId="2" applyFont="1" applyFill="1" applyBorder="1" applyAlignment="1">
      <alignment horizontal="center"/>
    </xf>
    <xf numFmtId="0" fontId="9" fillId="7" borderId="42" xfId="2" applyFont="1" applyFill="1" applyBorder="1" applyAlignment="1">
      <alignment horizontal="center" vertical="center"/>
    </xf>
    <xf numFmtId="0" fontId="9" fillId="7" borderId="0" xfId="2" applyFont="1" applyFill="1" applyBorder="1" applyAlignment="1">
      <alignment horizontal="center" vertical="center"/>
    </xf>
    <xf numFmtId="0" fontId="9" fillId="7" borderId="43" xfId="2" applyFont="1" applyFill="1" applyBorder="1" applyAlignment="1">
      <alignment horizontal="center" vertical="center"/>
    </xf>
    <xf numFmtId="0" fontId="160" fillId="0" borderId="31" xfId="2" applyFont="1" applyBorder="1" applyAlignment="1">
      <alignment horizontal="center" vertical="center" wrapText="1"/>
    </xf>
    <xf numFmtId="0" fontId="160" fillId="0" borderId="26" xfId="0" applyFont="1" applyBorder="1" applyAlignment="1">
      <alignment horizontal="center" vertical="center" wrapText="1"/>
    </xf>
    <xf numFmtId="0" fontId="160" fillId="0" borderId="36" xfId="0" applyFont="1" applyBorder="1" applyAlignment="1">
      <alignment horizontal="center" vertical="center" wrapText="1"/>
    </xf>
    <xf numFmtId="0" fontId="65" fillId="0" borderId="32" xfId="2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4" fillId="0" borderId="0" xfId="2" applyFont="1" applyFill="1" applyAlignment="1">
      <alignment horizontal="center"/>
    </xf>
    <xf numFmtId="0" fontId="22" fillId="5" borderId="39" xfId="2" applyFont="1" applyFill="1" applyBorder="1" applyAlignment="1">
      <alignment horizontal="center" vertical="center"/>
    </xf>
    <xf numFmtId="0" fontId="22" fillId="5" borderId="40" xfId="2" applyFont="1" applyFill="1" applyBorder="1" applyAlignment="1">
      <alignment horizontal="center" vertical="center"/>
    </xf>
    <xf numFmtId="0" fontId="22" fillId="5" borderId="41" xfId="2" applyFont="1" applyFill="1" applyBorder="1" applyAlignment="1">
      <alignment horizontal="center" vertical="center"/>
    </xf>
    <xf numFmtId="0" fontId="9" fillId="7" borderId="26" xfId="2" applyFont="1" applyFill="1" applyBorder="1" applyAlignment="1">
      <alignment horizontal="center"/>
    </xf>
    <xf numFmtId="0" fontId="9" fillId="7" borderId="0" xfId="2" applyFont="1" applyFill="1" applyBorder="1" applyAlignment="1">
      <alignment horizontal="center"/>
    </xf>
    <xf numFmtId="0" fontId="9" fillId="7" borderId="42" xfId="2" applyFont="1" applyFill="1" applyBorder="1" applyAlignment="1">
      <alignment horizontal="center"/>
    </xf>
    <xf numFmtId="0" fontId="9" fillId="7" borderId="43" xfId="2" applyFont="1" applyFill="1" applyBorder="1" applyAlignment="1">
      <alignment horizontal="center"/>
    </xf>
    <xf numFmtId="0" fontId="9" fillId="7" borderId="35" xfId="2" applyFont="1" applyFill="1" applyBorder="1" applyAlignment="1">
      <alignment horizontal="center"/>
    </xf>
    <xf numFmtId="0" fontId="9" fillId="8" borderId="107" xfId="2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7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34" fillId="7" borderId="42" xfId="2" applyFill="1" applyBorder="1" applyAlignment="1" applyProtection="1">
      <alignment horizontal="center" vertical="center"/>
      <protection locked="0"/>
    </xf>
    <xf numFmtId="0" fontId="34" fillId="7" borderId="0" xfId="2" applyFill="1" applyBorder="1" applyAlignment="1" applyProtection="1">
      <alignment horizontal="center" vertical="center"/>
      <protection locked="0"/>
    </xf>
    <xf numFmtId="0" fontId="34" fillId="7" borderId="43" xfId="2" applyFill="1" applyBorder="1" applyAlignment="1" applyProtection="1">
      <alignment horizontal="center" vertical="center"/>
      <protection locked="0"/>
    </xf>
    <xf numFmtId="0" fontId="34" fillId="7" borderId="44" xfId="2" applyFill="1" applyBorder="1" applyAlignment="1" applyProtection="1">
      <alignment horizontal="center" vertical="center"/>
      <protection locked="0"/>
    </xf>
    <xf numFmtId="0" fontId="34" fillId="7" borderId="37" xfId="2" applyFill="1" applyBorder="1" applyAlignment="1" applyProtection="1">
      <alignment horizontal="center" vertical="center"/>
      <protection locked="0"/>
    </xf>
    <xf numFmtId="0" fontId="34" fillId="7" borderId="45" xfId="2" applyFill="1" applyBorder="1" applyAlignment="1" applyProtection="1">
      <alignment horizontal="center" vertical="center"/>
      <protection locked="0"/>
    </xf>
    <xf numFmtId="0" fontId="67" fillId="0" borderId="0" xfId="2" applyFont="1" applyAlignment="1">
      <alignment horizontal="center" vertical="center" wrapText="1"/>
    </xf>
    <xf numFmtId="0" fontId="34" fillId="0" borderId="0" xfId="2" applyAlignment="1">
      <alignment horizontal="center" vertical="center" wrapText="1"/>
    </xf>
    <xf numFmtId="0" fontId="38" fillId="0" borderId="0" xfId="2" applyFont="1" applyAlignment="1">
      <alignment horizontal="right" wrapText="1"/>
    </xf>
    <xf numFmtId="0" fontId="33" fillId="0" borderId="0" xfId="2" applyFont="1" applyAlignment="1">
      <alignment horizontal="right" wrapText="1"/>
    </xf>
    <xf numFmtId="0" fontId="100" fillId="0" borderId="0" xfId="2" applyFont="1" applyFill="1" applyBorder="1" applyAlignment="1">
      <alignment horizontal="center"/>
    </xf>
    <xf numFmtId="0" fontId="161" fillId="29" borderId="82" xfId="2" applyFont="1" applyFill="1" applyBorder="1" applyAlignment="1" applyProtection="1">
      <alignment horizontal="center" vertical="center"/>
      <protection locked="0"/>
    </xf>
    <xf numFmtId="0" fontId="161" fillId="29" borderId="83" xfId="2" applyFont="1" applyFill="1" applyBorder="1" applyAlignment="1" applyProtection="1">
      <alignment horizontal="center" vertical="center"/>
      <protection locked="0"/>
    </xf>
    <xf numFmtId="0" fontId="161" fillId="29" borderId="84" xfId="2" applyFont="1" applyFill="1" applyBorder="1" applyAlignment="1" applyProtection="1">
      <alignment horizontal="center" vertical="center"/>
      <protection locked="0"/>
    </xf>
    <xf numFmtId="0" fontId="161" fillId="29" borderId="85" xfId="2" applyFont="1" applyFill="1" applyBorder="1" applyAlignment="1" applyProtection="1">
      <alignment horizontal="center" vertical="center"/>
      <protection locked="0"/>
    </xf>
    <xf numFmtId="0" fontId="161" fillId="29" borderId="0" xfId="2" applyFont="1" applyFill="1" applyBorder="1" applyAlignment="1" applyProtection="1">
      <alignment horizontal="center" vertical="center"/>
      <protection locked="0"/>
    </xf>
    <xf numFmtId="0" fontId="161" fillId="29" borderId="86" xfId="2" applyFont="1" applyFill="1" applyBorder="1" applyAlignment="1" applyProtection="1">
      <alignment horizontal="center" vertical="center"/>
      <protection locked="0"/>
    </xf>
    <xf numFmtId="0" fontId="161" fillId="29" borderId="87" xfId="2" applyFont="1" applyFill="1" applyBorder="1" applyAlignment="1" applyProtection="1">
      <alignment horizontal="center" vertical="center"/>
      <protection locked="0"/>
    </xf>
    <xf numFmtId="0" fontId="161" fillId="29" borderId="88" xfId="2" applyFont="1" applyFill="1" applyBorder="1" applyAlignment="1" applyProtection="1">
      <alignment horizontal="center" vertical="center"/>
      <protection locked="0"/>
    </xf>
    <xf numFmtId="0" fontId="161" fillId="29" borderId="89" xfId="2" applyFont="1" applyFill="1" applyBorder="1" applyAlignment="1" applyProtection="1">
      <alignment horizontal="center" vertical="center"/>
      <protection locked="0"/>
    </xf>
    <xf numFmtId="0" fontId="65" fillId="0" borderId="0" xfId="2" applyFont="1" applyAlignment="1">
      <alignment vertical="center" wrapText="1"/>
    </xf>
    <xf numFmtId="0" fontId="63" fillId="7" borderId="0" xfId="2" applyFont="1" applyFill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161" fillId="30" borderId="82" xfId="2" applyFont="1" applyFill="1" applyBorder="1" applyAlignment="1" applyProtection="1">
      <alignment horizontal="center" vertical="center"/>
      <protection locked="0"/>
    </xf>
    <xf numFmtId="0" fontId="161" fillId="30" borderId="83" xfId="2" applyFont="1" applyFill="1" applyBorder="1" applyAlignment="1" applyProtection="1">
      <alignment horizontal="center" vertical="center"/>
      <protection locked="0"/>
    </xf>
    <xf numFmtId="0" fontId="161" fillId="30" borderId="84" xfId="2" applyFont="1" applyFill="1" applyBorder="1" applyAlignment="1" applyProtection="1">
      <alignment horizontal="center" vertical="center"/>
      <protection locked="0"/>
    </xf>
    <xf numFmtId="0" fontId="161" fillId="30" borderId="85" xfId="2" applyFont="1" applyFill="1" applyBorder="1" applyAlignment="1" applyProtection="1">
      <alignment horizontal="center" vertical="center"/>
      <protection locked="0"/>
    </xf>
    <xf numFmtId="0" fontId="161" fillId="30" borderId="0" xfId="2" applyFont="1" applyFill="1" applyBorder="1" applyAlignment="1" applyProtection="1">
      <alignment horizontal="center" vertical="center"/>
      <protection locked="0"/>
    </xf>
    <xf numFmtId="0" fontId="161" fillId="30" borderId="86" xfId="2" applyFont="1" applyFill="1" applyBorder="1" applyAlignment="1" applyProtection="1">
      <alignment horizontal="center" vertical="center"/>
      <protection locked="0"/>
    </xf>
    <xf numFmtId="0" fontId="161" fillId="30" borderId="87" xfId="2" applyFont="1" applyFill="1" applyBorder="1" applyAlignment="1" applyProtection="1">
      <alignment horizontal="center" vertical="center"/>
      <protection locked="0"/>
    </xf>
    <xf numFmtId="0" fontId="161" fillId="30" borderId="88" xfId="2" applyFont="1" applyFill="1" applyBorder="1" applyAlignment="1" applyProtection="1">
      <alignment horizontal="center" vertical="center"/>
      <protection locked="0"/>
    </xf>
    <xf numFmtId="0" fontId="161" fillId="30" borderId="89" xfId="2" applyFont="1" applyFill="1" applyBorder="1" applyAlignment="1" applyProtection="1">
      <alignment horizontal="center" vertical="center"/>
      <protection locked="0"/>
    </xf>
    <xf numFmtId="0" fontId="38" fillId="7" borderId="0" xfId="2" applyFont="1" applyFill="1" applyAlignment="1">
      <alignment horizontal="center" vertical="center" wrapText="1"/>
    </xf>
    <xf numFmtId="0" fontId="34" fillId="0" borderId="26" xfId="2" applyBorder="1" applyAlignment="1" applyProtection="1">
      <alignment horizontal="center" vertical="center" wrapText="1"/>
      <protection locked="0"/>
    </xf>
    <xf numFmtId="0" fontId="34" fillId="0" borderId="0" xfId="2" applyBorder="1" applyAlignment="1" applyProtection="1">
      <alignment horizontal="center" vertical="center" wrapText="1"/>
      <protection locked="0"/>
    </xf>
    <xf numFmtId="0" fontId="34" fillId="0" borderId="35" xfId="2" applyBorder="1" applyAlignment="1" applyProtection="1">
      <alignment horizontal="center" vertical="center" wrapText="1"/>
      <protection locked="0"/>
    </xf>
    <xf numFmtId="0" fontId="34" fillId="0" borderId="36" xfId="2" applyBorder="1" applyAlignment="1" applyProtection="1">
      <alignment horizontal="center" vertical="center" wrapText="1"/>
      <protection locked="0"/>
    </xf>
    <xf numFmtId="0" fontId="34" fillId="0" borderId="37" xfId="2" applyBorder="1" applyAlignment="1" applyProtection="1">
      <alignment horizontal="center" vertical="center" wrapText="1"/>
      <protection locked="0"/>
    </xf>
    <xf numFmtId="0" fontId="34" fillId="0" borderId="38" xfId="2" applyBorder="1" applyAlignment="1" applyProtection="1">
      <alignment horizontal="center" vertical="center" wrapText="1"/>
      <protection locked="0"/>
    </xf>
    <xf numFmtId="0" fontId="63" fillId="0" borderId="0" xfId="2" applyFont="1" applyAlignment="1">
      <alignment horizontal="right" vertical="center" wrapText="1"/>
    </xf>
    <xf numFmtId="0" fontId="199" fillId="0" borderId="0" xfId="2" applyFont="1" applyBorder="1" applyAlignment="1">
      <alignment horizontal="left" vertical="center" wrapText="1"/>
    </xf>
    <xf numFmtId="0" fontId="199" fillId="0" borderId="0" xfId="2" applyFont="1" applyAlignment="1">
      <alignment horizontal="left" vertical="center" wrapText="1"/>
    </xf>
    <xf numFmtId="0" fontId="63" fillId="0" borderId="26" xfId="2" applyFont="1" applyBorder="1" applyAlignment="1">
      <alignment horizontal="center" vertical="center"/>
    </xf>
    <xf numFmtId="0" fontId="63" fillId="0" borderId="35" xfId="2" applyFont="1" applyBorder="1" applyAlignment="1">
      <alignment horizontal="center" vertical="center"/>
    </xf>
    <xf numFmtId="0" fontId="63" fillId="0" borderId="36" xfId="2" applyFont="1" applyBorder="1" applyAlignment="1">
      <alignment horizontal="center" vertical="center"/>
    </xf>
    <xf numFmtId="0" fontId="63" fillId="0" borderId="38" xfId="2" applyFont="1" applyBorder="1" applyAlignment="1">
      <alignment horizontal="center" vertical="center"/>
    </xf>
    <xf numFmtId="0" fontId="162" fillId="0" borderId="0" xfId="2" applyFont="1" applyBorder="1" applyAlignment="1">
      <alignment horizontal="center" vertical="center"/>
    </xf>
    <xf numFmtId="2" fontId="163" fillId="0" borderId="0" xfId="2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8" fillId="3" borderId="0" xfId="2" applyFont="1" applyFill="1" applyAlignment="1">
      <alignment horizontal="center"/>
    </xf>
    <xf numFmtId="0" fontId="65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43" fillId="2" borderId="0" xfId="0" applyFont="1" applyFill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0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2" borderId="15" xfId="0" applyFont="1" applyFill="1" applyBorder="1" applyAlignment="1">
      <alignment vertical="center" wrapText="1"/>
    </xf>
    <xf numFmtId="0" fontId="24" fillId="2" borderId="7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9" fillId="0" borderId="13" xfId="0" applyFont="1" applyBorder="1" applyAlignment="1" applyProtection="1">
      <alignment horizontal="center" vertical="center"/>
      <protection locked="0"/>
    </xf>
    <xf numFmtId="0" fontId="139" fillId="0" borderId="14" xfId="0" applyFont="1" applyBorder="1" applyAlignment="1" applyProtection="1">
      <alignment horizontal="center" vertical="center"/>
      <protection locked="0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141" fillId="0" borderId="13" xfId="0" applyFont="1" applyBorder="1" applyAlignment="1" applyProtection="1">
      <alignment horizontal="center" vertical="center"/>
      <protection locked="0"/>
    </xf>
    <xf numFmtId="0" fontId="141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wrapText="1"/>
    </xf>
    <xf numFmtId="0" fontId="18" fillId="0" borderId="8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2" fillId="0" borderId="32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2" fontId="200" fillId="0" borderId="32" xfId="0" applyNumberFormat="1" applyFont="1" applyBorder="1" applyAlignment="1">
      <alignment horizontal="center" vertical="center"/>
    </xf>
    <xf numFmtId="2" fontId="200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right" vertical="center" wrapText="1"/>
    </xf>
    <xf numFmtId="2" fontId="155" fillId="0" borderId="27" xfId="0" applyNumberFormat="1" applyFont="1" applyBorder="1" applyAlignment="1" applyProtection="1">
      <alignment horizontal="center" vertical="center"/>
      <protection locked="0"/>
    </xf>
    <xf numFmtId="2" fontId="155" fillId="0" borderId="29" xfId="0" applyNumberFormat="1" applyFont="1" applyBorder="1" applyAlignment="1" applyProtection="1">
      <alignment horizontal="center" vertical="center"/>
      <protection locked="0"/>
    </xf>
    <xf numFmtId="2" fontId="155" fillId="0" borderId="30" xfId="0" applyNumberFormat="1" applyFont="1" applyBorder="1" applyAlignment="1" applyProtection="1">
      <alignment horizontal="center" vertical="center"/>
      <protection locked="0"/>
    </xf>
    <xf numFmtId="0" fontId="180" fillId="0" borderId="28" xfId="0" quotePrefix="1" applyFont="1" applyBorder="1" applyAlignment="1">
      <alignment horizontal="center" vertical="center"/>
    </xf>
    <xf numFmtId="0" fontId="180" fillId="0" borderId="28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2" fontId="123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2" fontId="128" fillId="2" borderId="8" xfId="0" applyNumberFormat="1" applyFont="1" applyFill="1" applyBorder="1" applyAlignment="1" applyProtection="1">
      <alignment horizontal="center" vertical="center"/>
      <protection locked="0"/>
    </xf>
    <xf numFmtId="2" fontId="156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4" borderId="13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>
      <alignment horizontal="center" vertical="center"/>
    </xf>
    <xf numFmtId="0" fontId="65" fillId="0" borderId="32" xfId="0" applyFont="1" applyBorder="1" applyAlignment="1">
      <alignment horizontal="left"/>
    </xf>
    <xf numFmtId="0" fontId="136" fillId="0" borderId="0" xfId="0" applyFont="1" applyAlignment="1">
      <alignment horizontal="center"/>
    </xf>
    <xf numFmtId="165" fontId="40" fillId="0" borderId="21" xfId="0" applyNumberFormat="1" applyFont="1" applyBorder="1" applyAlignment="1">
      <alignment horizontal="left" vertical="center"/>
    </xf>
    <xf numFmtId="165" fontId="40" fillId="0" borderId="20" xfId="0" applyNumberFormat="1" applyFont="1" applyBorder="1" applyAlignment="1">
      <alignment horizontal="left" vertical="center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20" fillId="6" borderId="19" xfId="2" applyFont="1" applyFill="1" applyBorder="1" applyAlignment="1">
      <alignment horizontal="center" vertical="center"/>
    </xf>
    <xf numFmtId="0" fontId="20" fillId="6" borderId="21" xfId="2" applyFont="1" applyFill="1" applyBorder="1" applyAlignment="1">
      <alignment horizontal="center" vertical="center"/>
    </xf>
    <xf numFmtId="0" fontId="20" fillId="6" borderId="20" xfId="2" applyFont="1" applyFill="1" applyBorder="1" applyAlignment="1">
      <alignment horizontal="center" vertical="center"/>
    </xf>
    <xf numFmtId="0" fontId="22" fillId="0" borderId="2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5" xfId="2" applyFont="1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22" fillId="0" borderId="7" xfId="2" applyFont="1" applyBorder="1" applyAlignment="1">
      <alignment horizontal="center"/>
    </xf>
    <xf numFmtId="0" fontId="22" fillId="0" borderId="9" xfId="2" applyFont="1" applyBorder="1" applyAlignment="1">
      <alignment horizontal="center"/>
    </xf>
    <xf numFmtId="0" fontId="22" fillId="0" borderId="0" xfId="2" applyFont="1" applyBorder="1" applyAlignment="1">
      <alignment horizontal="center" vertical="center"/>
    </xf>
    <xf numFmtId="0" fontId="22" fillId="0" borderId="37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47" fillId="0" borderId="10" xfId="2" applyFont="1" applyBorder="1" applyAlignment="1">
      <alignment horizontal="center" vertical="center"/>
    </xf>
    <xf numFmtId="0" fontId="144" fillId="0" borderId="21" xfId="2" applyFont="1" applyBorder="1" applyAlignment="1" applyProtection="1">
      <alignment vertical="center" wrapText="1"/>
      <protection locked="0"/>
    </xf>
    <xf numFmtId="0" fontId="144" fillId="0" borderId="20" xfId="2" applyFont="1" applyBorder="1" applyAlignment="1" applyProtection="1">
      <alignment vertical="center" wrapText="1"/>
      <protection locked="0"/>
    </xf>
    <xf numFmtId="0" fontId="21" fillId="0" borderId="31" xfId="2" applyFont="1" applyBorder="1" applyAlignment="1">
      <alignment horizontal="left" vertical="center" wrapText="1"/>
    </xf>
    <xf numFmtId="0" fontId="21" fillId="0" borderId="32" xfId="2" applyFont="1" applyBorder="1" applyAlignment="1">
      <alignment horizontal="left" vertical="center" wrapText="1"/>
    </xf>
    <xf numFmtId="0" fontId="21" fillId="0" borderId="33" xfId="2" applyFont="1" applyBorder="1" applyAlignment="1">
      <alignment horizontal="left" vertical="center" wrapText="1"/>
    </xf>
    <xf numFmtId="0" fontId="21" fillId="0" borderId="36" xfId="2" applyFont="1" applyBorder="1" applyAlignment="1">
      <alignment horizontal="left" vertical="center" wrapText="1"/>
    </xf>
    <xf numFmtId="0" fontId="21" fillId="0" borderId="37" xfId="2" applyFont="1" applyBorder="1" applyAlignment="1">
      <alignment horizontal="left" vertical="center" wrapText="1"/>
    </xf>
    <xf numFmtId="0" fontId="21" fillId="0" borderId="38" xfId="2" applyFont="1" applyBorder="1" applyAlignment="1">
      <alignment horizontal="left" vertical="center" wrapText="1"/>
    </xf>
    <xf numFmtId="0" fontId="58" fillId="0" borderId="10" xfId="2" applyFont="1" applyBorder="1" applyAlignment="1">
      <alignment horizontal="center" vertical="center"/>
    </xf>
    <xf numFmtId="0" fontId="34" fillId="9" borderId="11" xfId="2" applyFill="1" applyBorder="1" applyAlignment="1">
      <alignment horizontal="center"/>
    </xf>
    <xf numFmtId="0" fontId="34" fillId="9" borderId="12" xfId="2" applyFill="1" applyBorder="1" applyAlignment="1">
      <alignment horizontal="center"/>
    </xf>
    <xf numFmtId="0" fontId="22" fillId="9" borderId="11" xfId="2" applyFont="1" applyFill="1" applyBorder="1" applyAlignment="1">
      <alignment horizontal="center" vertical="center" wrapText="1"/>
    </xf>
    <xf numFmtId="0" fontId="22" fillId="9" borderId="12" xfId="2" applyFont="1" applyFill="1" applyBorder="1" applyAlignment="1">
      <alignment horizontal="center" vertical="center" wrapText="1"/>
    </xf>
    <xf numFmtId="0" fontId="63" fillId="0" borderId="33" xfId="2" quotePrefix="1" applyFont="1" applyBorder="1" applyAlignment="1">
      <alignment vertical="center"/>
    </xf>
    <xf numFmtId="0" fontId="63" fillId="0" borderId="38" xfId="0" applyFont="1" applyBorder="1" applyAlignment="1">
      <alignment vertical="center"/>
    </xf>
    <xf numFmtId="0" fontId="9" fillId="4" borderId="26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center"/>
    </xf>
    <xf numFmtId="0" fontId="9" fillId="4" borderId="42" xfId="2" applyFont="1" applyFill="1" applyBorder="1" applyAlignment="1">
      <alignment horizontal="center"/>
    </xf>
    <xf numFmtId="0" fontId="9" fillId="4" borderId="43" xfId="2" applyFont="1" applyFill="1" applyBorder="1" applyAlignment="1">
      <alignment horizontal="center"/>
    </xf>
    <xf numFmtId="0" fontId="22" fillId="4" borderId="42" xfId="2" applyFont="1" applyFill="1" applyBorder="1" applyAlignment="1">
      <alignment horizontal="center"/>
    </xf>
    <xf numFmtId="0" fontId="22" fillId="4" borderId="0" xfId="2" applyFont="1" applyFill="1" applyBorder="1" applyAlignment="1">
      <alignment horizontal="center"/>
    </xf>
    <xf numFmtId="0" fontId="22" fillId="4" borderId="43" xfId="2" applyFont="1" applyFill="1" applyBorder="1" applyAlignment="1">
      <alignment horizontal="center"/>
    </xf>
    <xf numFmtId="0" fontId="9" fillId="4" borderId="42" xfId="2" applyFont="1" applyFill="1" applyBorder="1" applyAlignment="1">
      <alignment horizontal="center" vertical="top"/>
    </xf>
    <xf numFmtId="0" fontId="9" fillId="4" borderId="0" xfId="2" applyFont="1" applyFill="1" applyBorder="1" applyAlignment="1">
      <alignment horizontal="center" vertical="top"/>
    </xf>
    <xf numFmtId="0" fontId="9" fillId="4" borderId="43" xfId="2" applyFont="1" applyFill="1" applyBorder="1" applyAlignment="1">
      <alignment horizontal="center" vertical="top"/>
    </xf>
    <xf numFmtId="0" fontId="9" fillId="4" borderId="76" xfId="2" applyFont="1" applyFill="1" applyBorder="1" applyAlignment="1">
      <alignment horizontal="center"/>
    </xf>
    <xf numFmtId="0" fontId="9" fillId="4" borderId="67" xfId="2" applyFont="1" applyFill="1" applyBorder="1" applyAlignment="1">
      <alignment horizontal="center"/>
    </xf>
    <xf numFmtId="0" fontId="9" fillId="4" borderId="75" xfId="2" applyFont="1" applyFill="1" applyBorder="1" applyAlignment="1">
      <alignment horizontal="center"/>
    </xf>
    <xf numFmtId="0" fontId="158" fillId="10" borderId="31" xfId="2" applyFont="1" applyFill="1" applyBorder="1" applyAlignment="1">
      <alignment horizontal="center" vertical="center"/>
    </xf>
    <xf numFmtId="0" fontId="159" fillId="0" borderId="26" xfId="0" applyFont="1" applyBorder="1" applyAlignment="1">
      <alignment horizontal="center" vertical="center"/>
    </xf>
    <xf numFmtId="0" fontId="159" fillId="0" borderId="36" xfId="0" applyFont="1" applyBorder="1" applyAlignment="1">
      <alignment horizontal="center" vertical="center"/>
    </xf>
    <xf numFmtId="0" fontId="65" fillId="10" borderId="32" xfId="2" applyFont="1" applyFill="1" applyBorder="1" applyAlignment="1">
      <alignment horizontal="center" vertical="center" wrapText="1"/>
    </xf>
    <xf numFmtId="0" fontId="22" fillId="0" borderId="0" xfId="2" applyFont="1" applyAlignment="1">
      <alignment wrapText="1"/>
    </xf>
    <xf numFmtId="0" fontId="0" fillId="0" borderId="0" xfId="0" applyAlignment="1">
      <alignment wrapText="1"/>
    </xf>
    <xf numFmtId="0" fontId="119" fillId="0" borderId="0" xfId="2" applyFont="1" applyBorder="1" applyAlignment="1">
      <alignment horizontal="left" vertical="center" wrapText="1"/>
    </xf>
    <xf numFmtId="0" fontId="119" fillId="0" borderId="0" xfId="2" applyFont="1" applyAlignment="1">
      <alignment horizontal="left" vertical="center" wrapText="1"/>
    </xf>
    <xf numFmtId="0" fontId="63" fillId="4" borderId="42" xfId="2" applyFont="1" applyFill="1" applyBorder="1" applyAlignment="1" applyProtection="1">
      <alignment horizontal="center" vertical="center"/>
      <protection locked="0"/>
    </xf>
    <xf numFmtId="0" fontId="63" fillId="4" borderId="0" xfId="2" applyFont="1" applyFill="1" applyBorder="1" applyAlignment="1" applyProtection="1">
      <alignment horizontal="center" vertical="center"/>
      <protection locked="0"/>
    </xf>
    <xf numFmtId="0" fontId="63" fillId="4" borderId="43" xfId="2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2" fillId="4" borderId="26" xfId="2" applyFont="1" applyFill="1" applyBorder="1" applyAlignment="1">
      <alignment horizontal="center" vertical="center" wrapText="1"/>
    </xf>
    <xf numFmtId="0" fontId="22" fillId="4" borderId="0" xfId="2" applyFont="1" applyFill="1" applyBorder="1" applyAlignment="1">
      <alignment horizontal="center" vertical="center" wrapText="1"/>
    </xf>
    <xf numFmtId="0" fontId="22" fillId="4" borderId="36" xfId="2" applyFont="1" applyFill="1" applyBorder="1" applyAlignment="1">
      <alignment horizontal="center" vertical="center" wrapText="1"/>
    </xf>
    <xf numFmtId="0" fontId="22" fillId="4" borderId="37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4" borderId="35" xfId="2" applyFont="1" applyFill="1" applyBorder="1" applyAlignment="1">
      <alignment horizontal="center"/>
    </xf>
    <xf numFmtId="0" fontId="34" fillId="4" borderId="42" xfId="2" applyFill="1" applyBorder="1" applyAlignment="1">
      <alignment horizontal="center"/>
    </xf>
    <xf numFmtId="0" fontId="34" fillId="4" borderId="0" xfId="2" applyFill="1" applyBorder="1" applyAlignment="1">
      <alignment horizontal="center"/>
    </xf>
    <xf numFmtId="0" fontId="34" fillId="4" borderId="35" xfId="2" applyFill="1" applyBorder="1" applyAlignment="1">
      <alignment horizontal="center"/>
    </xf>
    <xf numFmtId="0" fontId="34" fillId="4" borderId="44" xfId="2" applyFill="1" applyBorder="1" applyAlignment="1">
      <alignment horizontal="center"/>
    </xf>
    <xf numFmtId="0" fontId="34" fillId="4" borderId="37" xfId="2" applyFill="1" applyBorder="1" applyAlignment="1">
      <alignment horizontal="center"/>
    </xf>
    <xf numFmtId="0" fontId="34" fillId="4" borderId="38" xfId="2" applyFill="1" applyBorder="1" applyAlignment="1">
      <alignment horizontal="center"/>
    </xf>
    <xf numFmtId="0" fontId="9" fillId="4" borderId="107" xfId="2" applyFont="1" applyFill="1" applyBorder="1" applyAlignment="1" applyProtection="1">
      <alignment horizontal="center"/>
      <protection locked="0"/>
    </xf>
    <xf numFmtId="0" fontId="9" fillId="4" borderId="67" xfId="2" applyFont="1" applyFill="1" applyBorder="1" applyAlignment="1" applyProtection="1">
      <alignment horizontal="center"/>
      <protection locked="0"/>
    </xf>
    <xf numFmtId="0" fontId="9" fillId="4" borderId="75" xfId="2" applyFont="1" applyFill="1" applyBorder="1" applyAlignment="1" applyProtection="1">
      <alignment horizontal="center"/>
      <protection locked="0"/>
    </xf>
    <xf numFmtId="0" fontId="9" fillId="4" borderId="26" xfId="2" applyFont="1" applyFill="1" applyBorder="1" applyAlignment="1" applyProtection="1">
      <alignment horizontal="center"/>
      <protection locked="0"/>
    </xf>
    <xf numFmtId="0" fontId="9" fillId="4" borderId="0" xfId="2" applyFont="1" applyFill="1" applyBorder="1" applyAlignment="1" applyProtection="1">
      <alignment horizontal="center"/>
      <protection locked="0"/>
    </xf>
    <xf numFmtId="0" fontId="9" fillId="4" borderId="35" xfId="2" applyFont="1" applyFill="1" applyBorder="1" applyAlignment="1" applyProtection="1">
      <alignment horizontal="center"/>
      <protection locked="0"/>
    </xf>
    <xf numFmtId="0" fontId="9" fillId="4" borderId="36" xfId="2" applyFont="1" applyFill="1" applyBorder="1" applyAlignment="1" applyProtection="1">
      <alignment horizontal="center"/>
      <protection locked="0"/>
    </xf>
    <xf numFmtId="0" fontId="9" fillId="4" borderId="37" xfId="2" applyFont="1" applyFill="1" applyBorder="1" applyAlignment="1" applyProtection="1">
      <alignment horizontal="center"/>
      <protection locked="0"/>
    </xf>
    <xf numFmtId="0" fontId="9" fillId="4" borderId="38" xfId="2" applyFont="1" applyFill="1" applyBorder="1" applyAlignment="1" applyProtection="1">
      <alignment horizontal="center"/>
      <protection locked="0"/>
    </xf>
    <xf numFmtId="0" fontId="43" fillId="0" borderId="31" xfId="2" applyFont="1" applyBorder="1" applyAlignment="1">
      <alignment horizontal="left" vertical="center" wrapText="1"/>
    </xf>
    <xf numFmtId="0" fontId="43" fillId="0" borderId="32" xfId="2" applyFont="1" applyBorder="1" applyAlignment="1">
      <alignment horizontal="left" vertical="center" wrapText="1"/>
    </xf>
    <xf numFmtId="0" fontId="43" fillId="0" borderId="33" xfId="2" applyFont="1" applyBorder="1" applyAlignment="1">
      <alignment horizontal="left" vertical="center" wrapText="1"/>
    </xf>
    <xf numFmtId="0" fontId="43" fillId="0" borderId="26" xfId="2" applyFont="1" applyBorder="1" applyAlignment="1">
      <alignment horizontal="left" vertical="center" wrapText="1"/>
    </xf>
    <xf numFmtId="0" fontId="43" fillId="0" borderId="0" xfId="2" applyFont="1" applyBorder="1" applyAlignment="1">
      <alignment horizontal="left" vertical="center" wrapText="1"/>
    </xf>
    <xf numFmtId="0" fontId="43" fillId="0" borderId="35" xfId="2" applyFont="1" applyBorder="1" applyAlignment="1">
      <alignment horizontal="left" vertical="center" wrapText="1"/>
    </xf>
    <xf numFmtId="0" fontId="43" fillId="0" borderId="36" xfId="2" applyFont="1" applyBorder="1" applyAlignment="1">
      <alignment horizontal="left" vertical="center" wrapText="1"/>
    </xf>
    <xf numFmtId="0" fontId="43" fillId="0" borderId="37" xfId="2" applyFont="1" applyBorder="1" applyAlignment="1">
      <alignment horizontal="left" vertical="center" wrapText="1"/>
    </xf>
    <xf numFmtId="0" fontId="43" fillId="0" borderId="38" xfId="2" applyFont="1" applyBorder="1" applyAlignment="1">
      <alignment horizontal="left" vertical="center" wrapText="1"/>
    </xf>
    <xf numFmtId="0" fontId="22" fillId="0" borderId="10" xfId="2" applyFont="1" applyBorder="1" applyAlignment="1">
      <alignment horizontal="right"/>
    </xf>
    <xf numFmtId="0" fontId="48" fillId="26" borderId="31" xfId="2" applyFont="1" applyFill="1" applyBorder="1" applyAlignment="1">
      <alignment horizontal="center"/>
    </xf>
    <xf numFmtId="0" fontId="48" fillId="26" borderId="32" xfId="2" applyFont="1" applyFill="1" applyBorder="1" applyAlignment="1">
      <alignment horizontal="center"/>
    </xf>
    <xf numFmtId="0" fontId="48" fillId="26" borderId="33" xfId="2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146" fillId="0" borderId="11" xfId="2" applyFont="1" applyBorder="1" applyAlignment="1" applyProtection="1">
      <alignment horizontal="center" vertical="center"/>
      <protection locked="0"/>
    </xf>
    <xf numFmtId="0" fontId="146" fillId="0" borderId="34" xfId="2" applyFont="1" applyBorder="1" applyAlignment="1" applyProtection="1">
      <alignment horizontal="center" vertical="center"/>
      <protection locked="0"/>
    </xf>
    <xf numFmtId="0" fontId="146" fillId="0" borderId="12" xfId="2" applyFont="1" applyBorder="1" applyAlignment="1" applyProtection="1">
      <alignment horizontal="center" vertical="center"/>
      <protection locked="0"/>
    </xf>
    <xf numFmtId="0" fontId="18" fillId="0" borderId="0" xfId="2" applyFont="1" applyBorder="1" applyAlignment="1">
      <alignment horizontal="center" wrapText="1"/>
    </xf>
    <xf numFmtId="0" fontId="9" fillId="4" borderId="35" xfId="2" applyFont="1" applyFill="1" applyBorder="1" applyAlignment="1">
      <alignment horizontal="center"/>
    </xf>
    <xf numFmtId="0" fontId="65" fillId="26" borderId="32" xfId="2" applyFont="1" applyFill="1" applyBorder="1" applyAlignment="1">
      <alignment horizontal="center" vertical="center" wrapText="1"/>
    </xf>
    <xf numFmtId="0" fontId="65" fillId="26" borderId="31" xfId="2" applyFont="1" applyFill="1" applyBorder="1" applyAlignment="1">
      <alignment horizontal="center" vertical="center"/>
    </xf>
    <xf numFmtId="0" fontId="65" fillId="26" borderId="26" xfId="2" applyFont="1" applyFill="1" applyBorder="1" applyAlignment="1">
      <alignment horizontal="center" vertical="center"/>
    </xf>
    <xf numFmtId="0" fontId="65" fillId="26" borderId="36" xfId="2" applyFont="1" applyFill="1" applyBorder="1" applyAlignment="1">
      <alignment horizontal="center" vertical="center"/>
    </xf>
    <xf numFmtId="0" fontId="20" fillId="26" borderId="19" xfId="2" applyFont="1" applyFill="1" applyBorder="1" applyAlignment="1">
      <alignment horizontal="center" vertical="center"/>
    </xf>
    <xf numFmtId="0" fontId="20" fillId="26" borderId="21" xfId="2" applyFont="1" applyFill="1" applyBorder="1" applyAlignment="1">
      <alignment horizontal="center" vertical="center"/>
    </xf>
    <xf numFmtId="0" fontId="20" fillId="26" borderId="20" xfId="2" applyFont="1" applyFill="1" applyBorder="1" applyAlignment="1">
      <alignment horizontal="center" vertical="center"/>
    </xf>
    <xf numFmtId="0" fontId="143" fillId="0" borderId="19" xfId="2" applyFont="1" applyBorder="1" applyAlignment="1">
      <alignment vertical="center" wrapText="1"/>
    </xf>
    <xf numFmtId="0" fontId="143" fillId="0" borderId="21" xfId="2" applyFont="1" applyBorder="1" applyAlignment="1">
      <alignment vertical="center" wrapText="1"/>
    </xf>
    <xf numFmtId="0" fontId="144" fillId="0" borderId="21" xfId="2" applyFont="1" applyBorder="1" applyAlignment="1">
      <alignment vertical="center" wrapText="1"/>
    </xf>
    <xf numFmtId="0" fontId="144" fillId="0" borderId="20" xfId="2" applyFont="1" applyBorder="1" applyAlignment="1">
      <alignment vertical="center" wrapText="1"/>
    </xf>
    <xf numFmtId="0" fontId="22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63" fillId="0" borderId="2" xfId="2" applyFont="1" applyBorder="1" applyAlignment="1">
      <alignment horizontal="center"/>
    </xf>
    <xf numFmtId="0" fontId="63" fillId="0" borderId="4" xfId="2" applyFont="1" applyBorder="1" applyAlignment="1">
      <alignment horizontal="center"/>
    </xf>
    <xf numFmtId="0" fontId="63" fillId="0" borderId="5" xfId="2" applyFont="1" applyBorder="1" applyAlignment="1">
      <alignment horizontal="center"/>
    </xf>
    <xf numFmtId="0" fontId="63" fillId="0" borderId="6" xfId="2" applyFont="1" applyBorder="1" applyAlignment="1">
      <alignment horizontal="center"/>
    </xf>
    <xf numFmtId="0" fontId="63" fillId="0" borderId="7" xfId="2" applyFont="1" applyBorder="1" applyAlignment="1">
      <alignment horizontal="center"/>
    </xf>
    <xf numFmtId="0" fontId="63" fillId="0" borderId="9" xfId="2" applyFont="1" applyBorder="1" applyAlignment="1">
      <alignment horizontal="center"/>
    </xf>
    <xf numFmtId="0" fontId="48" fillId="0" borderId="10" xfId="2" applyFont="1" applyBorder="1" applyAlignment="1">
      <alignment horizontal="center" vertical="center" wrapText="1"/>
    </xf>
    <xf numFmtId="0" fontId="63" fillId="0" borderId="2" xfId="2" applyFont="1" applyBorder="1" applyAlignment="1">
      <alignment horizontal="center" vertical="center"/>
    </xf>
    <xf numFmtId="0" fontId="63" fillId="0" borderId="4" xfId="2" applyFont="1" applyBorder="1" applyAlignment="1">
      <alignment horizontal="center" vertical="center"/>
    </xf>
    <xf numFmtId="0" fontId="34" fillId="4" borderId="42" xfId="2" applyFill="1" applyBorder="1" applyAlignment="1" applyProtection="1">
      <alignment horizontal="center"/>
      <protection locked="0"/>
    </xf>
    <xf numFmtId="0" fontId="34" fillId="4" borderId="0" xfId="2" applyFill="1" applyBorder="1" applyAlignment="1" applyProtection="1">
      <alignment horizontal="center"/>
      <protection locked="0"/>
    </xf>
    <xf numFmtId="0" fontId="34" fillId="4" borderId="43" xfId="2" applyFill="1" applyBorder="1" applyAlignment="1" applyProtection="1">
      <alignment horizontal="center"/>
      <protection locked="0"/>
    </xf>
    <xf numFmtId="0" fontId="34" fillId="4" borderId="44" xfId="2" applyFill="1" applyBorder="1" applyAlignment="1" applyProtection="1">
      <alignment horizontal="center"/>
      <protection locked="0"/>
    </xf>
    <xf numFmtId="0" fontId="34" fillId="4" borderId="37" xfId="2" applyFill="1" applyBorder="1" applyAlignment="1" applyProtection="1">
      <alignment horizontal="center"/>
      <protection locked="0"/>
    </xf>
    <xf numFmtId="0" fontId="34" fillId="4" borderId="45" xfId="2" applyFill="1" applyBorder="1" applyAlignment="1" applyProtection="1">
      <alignment horizontal="center"/>
      <protection locked="0"/>
    </xf>
    <xf numFmtId="0" fontId="115" fillId="0" borderId="10" xfId="2" applyFont="1" applyBorder="1" applyAlignment="1">
      <alignment horizontal="left" vertical="center"/>
    </xf>
    <xf numFmtId="0" fontId="21" fillId="0" borderId="26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35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center" vertical="center" wrapText="1"/>
    </xf>
    <xf numFmtId="0" fontId="194" fillId="0" borderId="0" xfId="2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/>
    </xf>
    <xf numFmtId="0" fontId="63" fillId="0" borderId="3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71" fillId="11" borderId="19" xfId="0" applyFont="1" applyFill="1" applyBorder="1" applyAlignment="1">
      <alignment horizontal="center" vertical="top" wrapText="1"/>
    </xf>
    <xf numFmtId="0" fontId="71" fillId="11" borderId="21" xfId="0" applyFont="1" applyFill="1" applyBorder="1" applyAlignment="1">
      <alignment horizontal="center" vertical="top" wrapText="1"/>
    </xf>
    <xf numFmtId="0" fontId="71" fillId="11" borderId="20" xfId="0" applyFont="1" applyFill="1" applyBorder="1" applyAlignment="1">
      <alignment horizontal="center" vertical="top" wrapText="1"/>
    </xf>
    <xf numFmtId="0" fontId="72" fillId="12" borderId="12" xfId="0" applyFont="1" applyFill="1" applyBorder="1" applyAlignment="1">
      <alignment horizontal="center" vertical="center" textRotation="90" wrapText="1"/>
    </xf>
    <xf numFmtId="0" fontId="72" fillId="12" borderId="10" xfId="0" applyFont="1" applyFill="1" applyBorder="1" applyAlignment="1">
      <alignment horizontal="center" vertical="center" textRotation="90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27" fillId="12" borderId="26" xfId="0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horizontal="center" vertical="center" wrapText="1"/>
    </xf>
    <xf numFmtId="0" fontId="27" fillId="12" borderId="35" xfId="0" applyFont="1" applyFill="1" applyBorder="1" applyAlignment="1">
      <alignment horizontal="center" vertical="center" wrapText="1"/>
    </xf>
    <xf numFmtId="0" fontId="28" fillId="13" borderId="12" xfId="0" applyFont="1" applyFill="1" applyBorder="1" applyAlignment="1">
      <alignment horizontal="center" wrapText="1"/>
    </xf>
    <xf numFmtId="0" fontId="28" fillId="14" borderId="31" xfId="0" applyFont="1" applyFill="1" applyBorder="1" applyAlignment="1">
      <alignment horizontal="center" wrapText="1"/>
    </xf>
    <xf numFmtId="0" fontId="28" fillId="14" borderId="32" xfId="0" applyFont="1" applyFill="1" applyBorder="1" applyAlignment="1">
      <alignment horizontal="center" wrapText="1"/>
    </xf>
    <xf numFmtId="0" fontId="28" fillId="14" borderId="33" xfId="0" applyFont="1" applyFill="1" applyBorder="1" applyAlignment="1">
      <alignment horizontal="center" wrapText="1"/>
    </xf>
    <xf numFmtId="0" fontId="80" fillId="12" borderId="10" xfId="0" applyFont="1" applyFill="1" applyBorder="1" applyAlignment="1">
      <alignment horizontal="center" vertical="center" wrapText="1"/>
    </xf>
    <xf numFmtId="0" fontId="80" fillId="12" borderId="11" xfId="0" applyFont="1" applyFill="1" applyBorder="1" applyAlignment="1">
      <alignment horizontal="center" vertical="center" wrapText="1"/>
    </xf>
    <xf numFmtId="0" fontId="80" fillId="12" borderId="19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0" fontId="80" fillId="12" borderId="20" xfId="0" applyFont="1" applyFill="1" applyBorder="1" applyAlignment="1">
      <alignment horizontal="center" vertical="center" wrapText="1"/>
    </xf>
    <xf numFmtId="0" fontId="81" fillId="12" borderId="26" xfId="0" applyFont="1" applyFill="1" applyBorder="1" applyAlignment="1">
      <alignment horizontal="center" vertical="center" wrapText="1"/>
    </xf>
    <xf numFmtId="0" fontId="81" fillId="12" borderId="35" xfId="0" applyFont="1" applyFill="1" applyBorder="1" applyAlignment="1">
      <alignment horizontal="center" vertical="center" wrapText="1"/>
    </xf>
    <xf numFmtId="0" fontId="81" fillId="12" borderId="36" xfId="0" applyFont="1" applyFill="1" applyBorder="1" applyAlignment="1">
      <alignment horizontal="center" vertical="center" wrapText="1"/>
    </xf>
    <xf numFmtId="0" fontId="81" fillId="12" borderId="38" xfId="0" applyFont="1" applyFill="1" applyBorder="1" applyAlignment="1">
      <alignment horizontal="center" vertical="center" wrapText="1"/>
    </xf>
    <xf numFmtId="0" fontId="76" fillId="15" borderId="19" xfId="0" applyFont="1" applyFill="1" applyBorder="1" applyAlignment="1">
      <alignment horizontal="center" vertical="top" wrapText="1"/>
    </xf>
    <xf numFmtId="0" fontId="76" fillId="15" borderId="21" xfId="0" applyFont="1" applyFill="1" applyBorder="1" applyAlignment="1">
      <alignment horizontal="center" vertical="top" wrapText="1"/>
    </xf>
    <xf numFmtId="0" fontId="76" fillId="15" borderId="20" xfId="0" applyFont="1" applyFill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35" xfId="0" applyFont="1" applyBorder="1" applyAlignment="1">
      <alignment horizontal="center" wrapText="1"/>
    </xf>
    <xf numFmtId="0" fontId="164" fillId="16" borderId="31" xfId="0" applyFont="1" applyFill="1" applyBorder="1" applyAlignment="1" applyProtection="1">
      <alignment horizontal="center" vertical="center" wrapText="1"/>
      <protection locked="0"/>
    </xf>
    <xf numFmtId="0" fontId="164" fillId="16" borderId="33" xfId="0" applyFont="1" applyFill="1" applyBorder="1" applyAlignment="1" applyProtection="1">
      <alignment horizontal="center" vertical="center" wrapText="1"/>
      <protection locked="0"/>
    </xf>
    <xf numFmtId="0" fontId="82" fillId="0" borderId="69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116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118" xfId="0" applyFont="1" applyBorder="1" applyAlignment="1">
      <alignment horizontal="center" vertical="center" wrapText="1"/>
    </xf>
    <xf numFmtId="0" fontId="63" fillId="0" borderId="69" xfId="0" applyFont="1" applyFill="1" applyBorder="1" applyAlignment="1" applyProtection="1">
      <alignment horizontal="center" vertical="center" wrapText="1"/>
      <protection locked="0"/>
    </xf>
    <xf numFmtId="0" fontId="63" fillId="0" borderId="116" xfId="0" applyFont="1" applyFill="1" applyBorder="1" applyAlignment="1" applyProtection="1">
      <alignment horizontal="center" vertical="center" wrapText="1"/>
      <protection locked="0"/>
    </xf>
    <xf numFmtId="0" fontId="63" fillId="16" borderId="69" xfId="0" applyFont="1" applyFill="1" applyBorder="1" applyAlignment="1" applyProtection="1">
      <alignment horizontal="center" vertical="center" wrapText="1"/>
      <protection locked="0"/>
    </xf>
    <xf numFmtId="0" fontId="63" fillId="16" borderId="116" xfId="0" applyFont="1" applyFill="1" applyBorder="1" applyAlignment="1" applyProtection="1">
      <alignment horizontal="center" vertical="center" wrapText="1"/>
      <protection locked="0"/>
    </xf>
    <xf numFmtId="0" fontId="164" fillId="16" borderId="77" xfId="0" applyFont="1" applyFill="1" applyBorder="1" applyAlignment="1" applyProtection="1">
      <alignment horizontal="center" vertical="center" wrapText="1"/>
      <protection locked="0"/>
    </xf>
    <xf numFmtId="0" fontId="164" fillId="16" borderId="78" xfId="0" applyFont="1" applyFill="1" applyBorder="1" applyAlignment="1" applyProtection="1">
      <alignment horizontal="center" vertical="center" wrapText="1"/>
      <protection locked="0"/>
    </xf>
    <xf numFmtId="0" fontId="164" fillId="16" borderId="117" xfId="0" applyFont="1" applyFill="1" applyBorder="1" applyAlignment="1" applyProtection="1">
      <alignment horizontal="center" vertical="center" wrapText="1"/>
      <protection locked="0"/>
    </xf>
    <xf numFmtId="0" fontId="164" fillId="16" borderId="118" xfId="0" applyFont="1" applyFill="1" applyBorder="1" applyAlignment="1" applyProtection="1">
      <alignment horizontal="center" vertical="center" wrapText="1"/>
      <protection locked="0"/>
    </xf>
    <xf numFmtId="0" fontId="82" fillId="0" borderId="116" xfId="0" applyFont="1" applyBorder="1" applyAlignment="1">
      <alignment horizontal="center" vertical="center" wrapText="1"/>
    </xf>
    <xf numFmtId="0" fontId="46" fillId="16" borderId="77" xfId="0" applyFont="1" applyFill="1" applyBorder="1" applyAlignment="1">
      <alignment horizontal="center" vertical="center" wrapText="1"/>
    </xf>
    <xf numFmtId="0" fontId="46" fillId="16" borderId="56" xfId="0" applyFont="1" applyFill="1" applyBorder="1" applyAlignment="1">
      <alignment horizontal="center" vertical="center" wrapText="1"/>
    </xf>
    <xf numFmtId="0" fontId="46" fillId="16" borderId="78" xfId="0" applyFont="1" applyFill="1" applyBorder="1" applyAlignment="1">
      <alignment horizontal="center" vertical="center" wrapText="1"/>
    </xf>
    <xf numFmtId="0" fontId="46" fillId="16" borderId="26" xfId="0" applyFont="1" applyFill="1" applyBorder="1" applyAlignment="1">
      <alignment horizontal="center" vertical="center" wrapText="1"/>
    </xf>
    <xf numFmtId="0" fontId="46" fillId="16" borderId="0" xfId="0" applyFont="1" applyFill="1" applyBorder="1" applyAlignment="1">
      <alignment horizontal="center" vertical="center" wrapText="1"/>
    </xf>
    <xf numFmtId="0" fontId="46" fillId="16" borderId="35" xfId="0" applyFont="1" applyFill="1" applyBorder="1" applyAlignment="1">
      <alignment horizontal="center" vertical="center" wrapText="1"/>
    </xf>
    <xf numFmtId="0" fontId="46" fillId="16" borderId="36" xfId="0" applyFont="1" applyFill="1" applyBorder="1" applyAlignment="1">
      <alignment horizontal="center" vertical="center" wrapText="1"/>
    </xf>
    <xf numFmtId="0" fontId="46" fillId="16" borderId="37" xfId="0" applyFont="1" applyFill="1" applyBorder="1" applyAlignment="1">
      <alignment horizontal="center" vertical="center" wrapText="1"/>
    </xf>
    <xf numFmtId="0" fontId="46" fillId="16" borderId="38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16" borderId="10" xfId="0" applyFont="1" applyFill="1" applyBorder="1" applyAlignment="1" applyProtection="1">
      <alignment horizontal="center" vertical="center" wrapText="1"/>
      <protection locked="0"/>
    </xf>
    <xf numFmtId="0" fontId="164" fillId="0" borderId="77" xfId="0" applyFont="1" applyBorder="1" applyAlignment="1" applyProtection="1">
      <alignment horizontal="center" vertical="center" wrapText="1"/>
      <protection locked="0"/>
    </xf>
    <xf numFmtId="0" fontId="164" fillId="0" borderId="78" xfId="0" applyFont="1" applyBorder="1" applyAlignment="1" applyProtection="1">
      <alignment horizontal="center" vertical="center" wrapText="1"/>
      <protection locked="0"/>
    </xf>
    <xf numFmtId="0" fontId="164" fillId="0" borderId="26" xfId="0" applyFont="1" applyBorder="1" applyAlignment="1" applyProtection="1">
      <alignment horizontal="center" vertical="center" wrapText="1"/>
      <protection locked="0"/>
    </xf>
    <xf numFmtId="0" fontId="164" fillId="0" borderId="35" xfId="0" applyFont="1" applyBorder="1" applyAlignment="1" applyProtection="1">
      <alignment horizontal="center" vertical="center" wrapText="1"/>
      <protection locked="0"/>
    </xf>
    <xf numFmtId="0" fontId="164" fillId="0" borderId="117" xfId="0" applyFont="1" applyBorder="1" applyAlignment="1" applyProtection="1">
      <alignment horizontal="center" vertical="center" wrapText="1"/>
      <protection locked="0"/>
    </xf>
    <xf numFmtId="0" fontId="164" fillId="0" borderId="118" xfId="0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77" fillId="0" borderId="112" xfId="0" applyFont="1" applyBorder="1" applyAlignment="1">
      <alignment horizontal="center" vertical="center" wrapText="1"/>
    </xf>
    <xf numFmtId="0" fontId="82" fillId="0" borderId="11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63" fillId="0" borderId="112" xfId="0" applyFont="1" applyFill="1" applyBorder="1" applyAlignment="1" applyProtection="1">
      <alignment horizontal="center" vertical="center" wrapText="1"/>
      <protection locked="0"/>
    </xf>
    <xf numFmtId="0" fontId="63" fillId="16" borderId="112" xfId="0" applyFont="1" applyFill="1" applyBorder="1" applyAlignment="1" applyProtection="1">
      <alignment horizontal="center" vertical="center" wrapText="1"/>
      <protection locked="0"/>
    </xf>
    <xf numFmtId="0" fontId="166" fillId="16" borderId="77" xfId="0" applyFont="1" applyFill="1" applyBorder="1" applyAlignment="1" applyProtection="1">
      <alignment horizontal="center" vertical="center" wrapText="1"/>
      <protection locked="0"/>
    </xf>
    <xf numFmtId="0" fontId="166" fillId="16" borderId="78" xfId="0" applyFont="1" applyFill="1" applyBorder="1" applyAlignment="1" applyProtection="1">
      <alignment horizontal="center" vertical="center" wrapText="1"/>
      <protection locked="0"/>
    </xf>
    <xf numFmtId="0" fontId="166" fillId="16" borderId="26" xfId="0" applyFont="1" applyFill="1" applyBorder="1" applyAlignment="1" applyProtection="1">
      <alignment horizontal="center" vertical="center" wrapText="1"/>
      <protection locked="0"/>
    </xf>
    <xf numFmtId="0" fontId="166" fillId="16" borderId="35" xfId="0" applyFont="1" applyFill="1" applyBorder="1" applyAlignment="1" applyProtection="1">
      <alignment horizontal="center" vertical="center" wrapText="1"/>
      <protection locked="0"/>
    </xf>
    <xf numFmtId="0" fontId="166" fillId="16" borderId="113" xfId="0" applyFont="1" applyFill="1" applyBorder="1" applyAlignment="1" applyProtection="1">
      <alignment horizontal="center" vertical="center" wrapText="1"/>
      <protection locked="0"/>
    </xf>
    <xf numFmtId="0" fontId="166" fillId="16" borderId="115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82" fillId="0" borderId="109" xfId="0" applyFont="1" applyBorder="1" applyAlignment="1">
      <alignment horizontal="center" vertical="center" wrapText="1"/>
    </xf>
    <xf numFmtId="0" fontId="82" fillId="0" borderId="110" xfId="0" applyFont="1" applyBorder="1" applyAlignment="1">
      <alignment horizontal="center" vertical="center" wrapText="1"/>
    </xf>
    <xf numFmtId="0" fontId="82" fillId="0" borderId="111" xfId="0" applyFont="1" applyBorder="1" applyAlignment="1">
      <alignment horizontal="center" vertical="center" wrapText="1"/>
    </xf>
    <xf numFmtId="0" fontId="61" fillId="0" borderId="109" xfId="0" applyFont="1" applyBorder="1" applyAlignment="1">
      <alignment horizontal="center" wrapText="1"/>
    </xf>
    <xf numFmtId="0" fontId="61" fillId="0" borderId="110" xfId="0" applyFont="1" applyBorder="1" applyAlignment="1">
      <alignment horizontal="center" wrapText="1"/>
    </xf>
    <xf numFmtId="0" fontId="61" fillId="0" borderId="111" xfId="0" applyFont="1" applyBorder="1" applyAlignment="1">
      <alignment horizontal="center" wrapText="1"/>
    </xf>
    <xf numFmtId="0" fontId="166" fillId="0" borderId="109" xfId="0" applyFont="1" applyBorder="1" applyAlignment="1" applyProtection="1">
      <alignment horizontal="center" vertical="center" wrapText="1"/>
      <protection locked="0"/>
    </xf>
    <xf numFmtId="0" fontId="166" fillId="0" borderId="111" xfId="0" applyFont="1" applyBorder="1" applyAlignment="1" applyProtection="1">
      <alignment horizontal="center" vertical="center" wrapText="1"/>
      <protection locked="0"/>
    </xf>
    <xf numFmtId="0" fontId="78" fillId="11" borderId="19" xfId="0" applyFont="1" applyFill="1" applyBorder="1" applyAlignment="1">
      <alignment horizontal="center" vertical="top" wrapText="1"/>
    </xf>
    <xf numFmtId="0" fontId="78" fillId="11" borderId="21" xfId="0" applyFont="1" applyFill="1" applyBorder="1" applyAlignment="1">
      <alignment horizontal="center" vertical="top" wrapText="1"/>
    </xf>
    <xf numFmtId="0" fontId="78" fillId="11" borderId="20" xfId="0" applyFont="1" applyFill="1" applyBorder="1" applyAlignment="1">
      <alignment horizontal="center" vertical="top" wrapText="1"/>
    </xf>
    <xf numFmtId="0" fontId="79" fillId="12" borderId="19" xfId="0" applyFont="1" applyFill="1" applyBorder="1" applyAlignment="1">
      <alignment horizontal="center" vertical="center" wrapText="1"/>
    </xf>
    <xf numFmtId="0" fontId="79" fillId="12" borderId="21" xfId="0" applyFont="1" applyFill="1" applyBorder="1" applyAlignment="1">
      <alignment horizontal="center" vertical="center" wrapText="1"/>
    </xf>
    <xf numFmtId="0" fontId="79" fillId="12" borderId="20" xfId="0" applyFont="1" applyFill="1" applyBorder="1" applyAlignment="1">
      <alignment horizontal="center" vertical="center" wrapText="1"/>
    </xf>
    <xf numFmtId="0" fontId="164" fillId="0" borderId="31" xfId="0" applyFont="1" applyBorder="1" applyAlignment="1">
      <alignment horizontal="center" vertical="center" wrapText="1"/>
    </xf>
    <xf numFmtId="0" fontId="164" fillId="0" borderId="32" xfId="0" applyFont="1" applyBorder="1" applyAlignment="1">
      <alignment horizontal="center" vertical="center" wrapText="1"/>
    </xf>
    <xf numFmtId="0" fontId="164" fillId="0" borderId="33" xfId="0" applyFont="1" applyBorder="1" applyAlignment="1">
      <alignment horizontal="center" vertical="center" wrapText="1"/>
    </xf>
    <xf numFmtId="0" fontId="164" fillId="0" borderId="36" xfId="0" applyFont="1" applyBorder="1" applyAlignment="1">
      <alignment horizontal="center" vertical="center" wrapText="1"/>
    </xf>
    <xf numFmtId="0" fontId="164" fillId="0" borderId="37" xfId="0" applyFont="1" applyBorder="1" applyAlignment="1">
      <alignment horizontal="center" vertical="center" wrapText="1"/>
    </xf>
    <xf numFmtId="0" fontId="164" fillId="0" borderId="38" xfId="0" applyFont="1" applyBorder="1" applyAlignment="1">
      <alignment horizontal="center" vertical="center" wrapText="1"/>
    </xf>
    <xf numFmtId="0" fontId="28" fillId="12" borderId="60" xfId="0" applyFont="1" applyFill="1" applyBorder="1" applyAlignment="1">
      <alignment horizontal="center" vertical="center" wrapText="1"/>
    </xf>
    <xf numFmtId="0" fontId="71" fillId="17" borderId="24" xfId="0" applyFont="1" applyFill="1" applyBorder="1" applyAlignment="1">
      <alignment horizontal="center" vertical="top" wrapText="1"/>
    </xf>
    <xf numFmtId="0" fontId="71" fillId="17" borderId="55" xfId="0" applyFont="1" applyFill="1" applyBorder="1" applyAlignment="1">
      <alignment horizontal="center" vertical="top" wrapText="1"/>
    </xf>
    <xf numFmtId="0" fontId="71" fillId="17" borderId="25" xfId="0" applyFont="1" applyFill="1" applyBorder="1" applyAlignment="1">
      <alignment horizontal="center" vertical="top" wrapText="1"/>
    </xf>
    <xf numFmtId="0" fontId="85" fillId="12" borderId="60" xfId="0" applyFont="1" applyFill="1" applyBorder="1" applyAlignment="1">
      <alignment horizontal="center" vertical="center" textRotation="90" wrapText="1"/>
    </xf>
    <xf numFmtId="0" fontId="73" fillId="12" borderId="60" xfId="0" applyFont="1" applyFill="1" applyBorder="1" applyAlignment="1">
      <alignment horizontal="center" vertical="center" wrapText="1"/>
    </xf>
    <xf numFmtId="0" fontId="28" fillId="13" borderId="60" xfId="0" applyFont="1" applyFill="1" applyBorder="1" applyAlignment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85" fillId="15" borderId="61" xfId="0" applyFont="1" applyFill="1" applyBorder="1" applyAlignment="1">
      <alignment horizontal="center" vertical="center" textRotation="90" wrapText="1"/>
    </xf>
    <xf numFmtId="0" fontId="85" fillId="15" borderId="62" xfId="0" applyFont="1" applyFill="1" applyBorder="1" applyAlignment="1">
      <alignment horizontal="center" vertical="center" textRotation="90" wrapText="1"/>
    </xf>
    <xf numFmtId="0" fontId="88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top"/>
    </xf>
    <xf numFmtId="0" fontId="13" fillId="5" borderId="64" xfId="0" applyFont="1" applyFill="1" applyBorder="1" applyAlignment="1">
      <alignment horizontal="center" vertical="top"/>
    </xf>
    <xf numFmtId="0" fontId="13" fillId="5" borderId="65" xfId="0" applyFont="1" applyFill="1" applyBorder="1" applyAlignment="1">
      <alignment horizontal="center" vertical="top"/>
    </xf>
    <xf numFmtId="0" fontId="13" fillId="5" borderId="24" xfId="0" applyFont="1" applyFill="1" applyBorder="1" applyAlignment="1">
      <alignment horizontal="center" vertical="top"/>
    </xf>
    <xf numFmtId="0" fontId="13" fillId="5" borderId="55" xfId="0" applyFont="1" applyFill="1" applyBorder="1" applyAlignment="1">
      <alignment horizontal="center" vertical="top"/>
    </xf>
    <xf numFmtId="0" fontId="13" fillId="5" borderId="25" xfId="0" applyFont="1" applyFill="1" applyBorder="1" applyAlignment="1">
      <alignment horizontal="center" vertical="top"/>
    </xf>
    <xf numFmtId="0" fontId="27" fillId="2" borderId="66" xfId="0" applyFont="1" applyFill="1" applyBorder="1" applyAlignment="1">
      <alignment horizontal="center"/>
    </xf>
    <xf numFmtId="0" fontId="27" fillId="2" borderId="67" xfId="0" applyFont="1" applyFill="1" applyBorder="1" applyAlignment="1">
      <alignment horizontal="center"/>
    </xf>
    <xf numFmtId="0" fontId="27" fillId="2" borderId="6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9" fillId="18" borderId="48" xfId="0" applyFont="1" applyFill="1" applyBorder="1" applyAlignment="1">
      <alignment vertical="center"/>
    </xf>
    <xf numFmtId="0" fontId="19" fillId="18" borderId="47" xfId="0" applyFont="1" applyFill="1" applyBorder="1" applyAlignment="1">
      <alignment vertical="center"/>
    </xf>
    <xf numFmtId="0" fontId="19" fillId="18" borderId="52" xfId="0" applyFont="1" applyFill="1" applyBorder="1" applyAlignment="1">
      <alignment vertical="center"/>
    </xf>
    <xf numFmtId="0" fontId="19" fillId="18" borderId="53" xfId="0" applyFont="1" applyFill="1" applyBorder="1" applyAlignment="1">
      <alignment vertical="center"/>
    </xf>
    <xf numFmtId="0" fontId="19" fillId="18" borderId="46" xfId="0" applyFont="1" applyFill="1" applyBorder="1" applyAlignment="1">
      <alignment horizontal="center" vertical="center"/>
    </xf>
    <xf numFmtId="0" fontId="19" fillId="18" borderId="48" xfId="0" applyFont="1" applyFill="1" applyBorder="1" applyAlignment="1">
      <alignment horizontal="center" vertical="center"/>
    </xf>
    <xf numFmtId="0" fontId="19" fillId="18" borderId="51" xfId="0" applyFont="1" applyFill="1" applyBorder="1" applyAlignment="1">
      <alignment horizontal="center" vertical="center"/>
    </xf>
    <xf numFmtId="0" fontId="19" fillId="18" borderId="52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48" fillId="0" borderId="56" xfId="0" applyFont="1" applyBorder="1" applyAlignment="1">
      <alignment horizontal="right" wrapText="1"/>
    </xf>
    <xf numFmtId="0" fontId="48" fillId="0" borderId="58" xfId="0" applyFont="1" applyBorder="1" applyAlignment="1">
      <alignment horizontal="right" wrapText="1"/>
    </xf>
    <xf numFmtId="0" fontId="48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55" fillId="0" borderId="24" xfId="0" applyFont="1" applyBorder="1" applyAlignment="1" applyProtection="1">
      <alignment horizontal="center" vertical="center" wrapText="1"/>
      <protection locked="0"/>
    </xf>
    <xf numFmtId="0" fontId="155" fillId="0" borderId="25" xfId="0" applyFont="1" applyBorder="1" applyAlignment="1" applyProtection="1">
      <alignment horizontal="center" vertical="center" wrapText="1"/>
      <protection locked="0"/>
    </xf>
    <xf numFmtId="0" fontId="118" fillId="0" borderId="0" xfId="2" applyFont="1" applyBorder="1" applyAlignment="1">
      <alignment horizontal="left" vertical="center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23" fillId="0" borderId="0" xfId="2" applyFont="1" applyBorder="1" applyAlignment="1">
      <alignment horizontal="left" vertical="center"/>
    </xf>
    <xf numFmtId="0" fontId="91" fillId="20" borderId="0" xfId="0" applyFont="1" applyFill="1" applyAlignment="1">
      <alignment horizontal="center"/>
    </xf>
    <xf numFmtId="0" fontId="30" fillId="0" borderId="0" xfId="0" applyFont="1" applyAlignment="1">
      <alignment horizontal="right" wrapText="1"/>
    </xf>
    <xf numFmtId="0" fontId="30" fillId="0" borderId="49" xfId="0" applyFont="1" applyBorder="1" applyAlignment="1">
      <alignment horizontal="right" wrapText="1"/>
    </xf>
    <xf numFmtId="0" fontId="184" fillId="0" borderId="0" xfId="0" applyFont="1" applyAlignment="1">
      <alignment horizontal="center" wrapText="1"/>
    </xf>
    <xf numFmtId="0" fontId="48" fillId="0" borderId="56" xfId="0" applyFont="1" applyBorder="1" applyAlignment="1">
      <alignment wrapText="1"/>
    </xf>
    <xf numFmtId="0" fontId="48" fillId="0" borderId="58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118" fillId="2" borderId="0" xfId="0" applyFont="1" applyFill="1" applyAlignment="1">
      <alignment horizontal="center" vertical="center" wrapText="1"/>
    </xf>
    <xf numFmtId="0" fontId="178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142" fillId="2" borderId="8" xfId="0" applyNumberFormat="1" applyFont="1" applyFill="1" applyBorder="1" applyAlignment="1" applyProtection="1">
      <alignment horizontal="center" vertical="center"/>
      <protection locked="0"/>
    </xf>
    <xf numFmtId="0" fontId="179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2" fillId="2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128" fillId="2" borderId="32" xfId="0" applyNumberFormat="1" applyFont="1" applyFill="1" applyBorder="1" applyAlignment="1">
      <alignment horizontal="center" vertical="center"/>
    </xf>
    <xf numFmtId="0" fontId="128" fillId="2" borderId="32" xfId="0" applyFont="1" applyFill="1" applyBorder="1" applyAlignment="1">
      <alignment horizontal="center" vertical="center"/>
    </xf>
    <xf numFmtId="0" fontId="128" fillId="2" borderId="8" xfId="0" applyFont="1" applyFill="1" applyBorder="1" applyAlignment="1">
      <alignment horizontal="center" vertical="center"/>
    </xf>
    <xf numFmtId="0" fontId="128" fillId="2" borderId="2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0" fillId="4" borderId="2" xfId="0" quotePrefix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23" fillId="4" borderId="1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" fontId="155" fillId="0" borderId="24" xfId="0" applyNumberFormat="1" applyFont="1" applyBorder="1" applyAlignment="1" applyProtection="1">
      <alignment horizontal="center" vertical="center"/>
      <protection locked="0"/>
    </xf>
    <xf numFmtId="2" fontId="155" fillId="0" borderId="25" xfId="0" applyNumberFormat="1" applyFont="1" applyBorder="1" applyAlignment="1" applyProtection="1">
      <alignment horizontal="center" vertical="center"/>
      <protection locked="0"/>
    </xf>
    <xf numFmtId="2" fontId="155" fillId="2" borderId="3" xfId="0" applyNumberFormat="1" applyFont="1" applyFill="1" applyBorder="1" applyAlignment="1">
      <alignment horizontal="center" vertical="center"/>
    </xf>
    <xf numFmtId="0" fontId="30" fillId="0" borderId="23" xfId="0" quotePrefix="1" applyFont="1" applyBorder="1" applyAlignment="1">
      <alignment horizontal="left"/>
    </xf>
    <xf numFmtId="2" fontId="128" fillId="2" borderId="23" xfId="0" applyNumberFormat="1" applyFont="1" applyFill="1" applyBorder="1" applyAlignment="1">
      <alignment horizontal="center" vertical="center"/>
    </xf>
    <xf numFmtId="2" fontId="128" fillId="4" borderId="32" xfId="0" applyNumberFormat="1" applyFont="1" applyFill="1" applyBorder="1" applyAlignment="1">
      <alignment horizontal="center" vertical="center"/>
    </xf>
    <xf numFmtId="0" fontId="128" fillId="4" borderId="23" xfId="0" applyFont="1" applyFill="1" applyBorder="1" applyAlignment="1">
      <alignment horizontal="center" vertical="center"/>
    </xf>
    <xf numFmtId="0" fontId="128" fillId="4" borderId="8" xfId="0" applyFont="1" applyFill="1" applyBorder="1" applyAlignment="1">
      <alignment horizontal="center" vertical="center"/>
    </xf>
    <xf numFmtId="2" fontId="128" fillId="2" borderId="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03" fillId="0" borderId="0" xfId="0" applyFont="1" applyAlignment="1">
      <alignment horizontal="center"/>
    </xf>
    <xf numFmtId="0" fontId="104" fillId="16" borderId="19" xfId="0" applyFont="1" applyFill="1" applyBorder="1" applyAlignment="1">
      <alignment horizontal="left" vertical="center" wrapText="1"/>
    </xf>
    <xf numFmtId="0" fontId="104" fillId="16" borderId="2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28" fillId="16" borderId="31" xfId="0" applyFont="1" applyFill="1" applyBorder="1" applyAlignment="1">
      <alignment horizontal="center" vertical="center" wrapText="1"/>
    </xf>
    <xf numFmtId="0" fontId="28" fillId="16" borderId="32" xfId="0" applyFont="1" applyFill="1" applyBorder="1" applyAlignment="1">
      <alignment horizontal="center" vertical="center" wrapText="1"/>
    </xf>
    <xf numFmtId="0" fontId="28" fillId="16" borderId="33" xfId="0" applyFont="1" applyFill="1" applyBorder="1" applyAlignment="1">
      <alignment horizontal="center" vertical="center" wrapText="1"/>
    </xf>
    <xf numFmtId="0" fontId="28" fillId="16" borderId="36" xfId="0" applyFont="1" applyFill="1" applyBorder="1" applyAlignment="1">
      <alignment horizontal="center" vertical="center" wrapText="1"/>
    </xf>
    <xf numFmtId="0" fontId="28" fillId="16" borderId="37" xfId="0" applyFont="1" applyFill="1" applyBorder="1" applyAlignment="1">
      <alignment horizontal="center" vertical="center" wrapText="1"/>
    </xf>
    <xf numFmtId="0" fontId="28" fillId="16" borderId="38" xfId="0" applyFont="1" applyFill="1" applyBorder="1" applyAlignment="1">
      <alignment horizontal="center" vertical="center" wrapText="1"/>
    </xf>
    <xf numFmtId="0" fontId="27" fillId="16" borderId="31" xfId="0" applyFont="1" applyFill="1" applyBorder="1" applyAlignment="1">
      <alignment horizontal="center" vertical="center" wrapText="1"/>
    </xf>
    <xf numFmtId="0" fontId="27" fillId="16" borderId="33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35" xfId="0" applyFont="1" applyFill="1" applyBorder="1" applyAlignment="1">
      <alignment horizontal="center" vertical="center" wrapText="1"/>
    </xf>
    <xf numFmtId="0" fontId="27" fillId="16" borderId="36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100" fillId="3" borderId="0" xfId="0" applyFont="1" applyFill="1" applyAlignment="1">
      <alignment horizontal="center"/>
    </xf>
    <xf numFmtId="0" fontId="145" fillId="16" borderId="11" xfId="0" applyFont="1" applyFill="1" applyBorder="1" applyAlignment="1" applyProtection="1">
      <alignment horizontal="center" vertical="center" wrapText="1"/>
      <protection locked="0"/>
    </xf>
    <xf numFmtId="0" fontId="145" fillId="16" borderId="34" xfId="0" applyFont="1" applyFill="1" applyBorder="1" applyAlignment="1" applyProtection="1">
      <alignment horizontal="center" vertical="center" wrapText="1"/>
      <protection locked="0"/>
    </xf>
    <xf numFmtId="0" fontId="145" fillId="16" borderId="12" xfId="0" applyFont="1" applyFill="1" applyBorder="1" applyAlignment="1" applyProtection="1">
      <alignment horizontal="center" vertical="center" wrapText="1"/>
      <protection locked="0"/>
    </xf>
    <xf numFmtId="0" fontId="30" fillId="16" borderId="11" xfId="0" applyFont="1" applyFill="1" applyBorder="1" applyAlignment="1">
      <alignment horizontal="right" vertical="center" wrapText="1"/>
    </xf>
    <xf numFmtId="0" fontId="30" fillId="16" borderId="34" xfId="0" applyFont="1" applyFill="1" applyBorder="1" applyAlignment="1">
      <alignment horizontal="right" vertical="center" wrapText="1"/>
    </xf>
    <xf numFmtId="0" fontId="30" fillId="16" borderId="12" xfId="0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202" fillId="0" borderId="19" xfId="0" applyFont="1" applyBorder="1" applyAlignment="1" applyProtection="1">
      <alignment horizontal="center" vertical="center" wrapText="1"/>
      <protection locked="0"/>
    </xf>
    <xf numFmtId="0" fontId="202" fillId="0" borderId="20" xfId="0" applyFont="1" applyBorder="1" applyAlignment="1" applyProtection="1">
      <alignment horizontal="center" vertical="center" wrapText="1"/>
      <protection locked="0"/>
    </xf>
    <xf numFmtId="0" fontId="28" fillId="16" borderId="19" xfId="0" applyFont="1" applyFill="1" applyBorder="1" applyAlignment="1">
      <alignment horizontal="center" wrapText="1"/>
    </xf>
    <xf numFmtId="0" fontId="28" fillId="16" borderId="20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4" fillId="24" borderId="0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9" fillId="7" borderId="31" xfId="0" applyFont="1" applyFill="1" applyBorder="1" applyAlignment="1" applyProtection="1">
      <alignment horizontal="center"/>
      <protection locked="0"/>
    </xf>
    <xf numFmtId="0" fontId="9" fillId="7" borderId="32" xfId="0" applyFont="1" applyFill="1" applyBorder="1" applyAlignment="1" applyProtection="1">
      <alignment horizontal="center"/>
      <protection locked="0"/>
    </xf>
    <xf numFmtId="0" fontId="9" fillId="7" borderId="33" xfId="0" applyFont="1" applyFill="1" applyBorder="1" applyAlignment="1" applyProtection="1">
      <alignment horizontal="center"/>
      <protection locked="0"/>
    </xf>
    <xf numFmtId="0" fontId="9" fillId="7" borderId="26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35" xfId="0" applyFont="1" applyFill="1" applyBorder="1" applyAlignment="1" applyProtection="1">
      <alignment horizontal="center"/>
      <protection locked="0"/>
    </xf>
    <xf numFmtId="0" fontId="9" fillId="7" borderId="36" xfId="0" applyFont="1" applyFill="1" applyBorder="1" applyAlignment="1" applyProtection="1">
      <alignment horizontal="center"/>
      <protection locked="0"/>
    </xf>
    <xf numFmtId="0" fontId="9" fillId="7" borderId="37" xfId="0" applyFont="1" applyFill="1" applyBorder="1" applyAlignment="1" applyProtection="1">
      <alignment horizontal="center"/>
      <protection locked="0"/>
    </xf>
    <xf numFmtId="0" fontId="9" fillId="7" borderId="38" xfId="0" applyFont="1" applyFill="1" applyBorder="1" applyAlignment="1" applyProtection="1">
      <alignment horizontal="center"/>
      <protection locked="0"/>
    </xf>
    <xf numFmtId="0" fontId="43" fillId="7" borderId="36" xfId="0" applyFont="1" applyFill="1" applyBorder="1" applyAlignment="1">
      <alignment vertical="center" wrapText="1"/>
    </xf>
    <xf numFmtId="0" fontId="43" fillId="7" borderId="37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108" fillId="0" borderId="11" xfId="0" applyFont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43" fillId="7" borderId="26" xfId="0" applyFont="1" applyFill="1" applyBorder="1" applyAlignment="1">
      <alignment vertical="center" wrapText="1"/>
    </xf>
    <xf numFmtId="0" fontId="43" fillId="7" borderId="0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104" fillId="16" borderId="31" xfId="0" applyFont="1" applyFill="1" applyBorder="1" applyAlignment="1">
      <alignment horizontal="left" vertical="center" wrapText="1"/>
    </xf>
    <xf numFmtId="0" fontId="104" fillId="16" borderId="33" xfId="0" applyFont="1" applyFill="1" applyBorder="1" applyAlignment="1">
      <alignment horizontal="left" vertical="center" wrapText="1"/>
    </xf>
    <xf numFmtId="0" fontId="104" fillId="16" borderId="36" xfId="0" applyFont="1" applyFill="1" applyBorder="1" applyAlignment="1">
      <alignment horizontal="left" vertical="center" wrapText="1"/>
    </xf>
    <xf numFmtId="0" fontId="104" fillId="16" borderId="3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2" fillId="24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54" fillId="16" borderId="36" xfId="0" applyFont="1" applyFill="1" applyBorder="1" applyAlignment="1">
      <alignment horizontal="left" vertical="center" wrapText="1"/>
    </xf>
    <xf numFmtId="0" fontId="54" fillId="16" borderId="38" xfId="0" applyFont="1" applyFill="1" applyBorder="1" applyAlignment="1">
      <alignment horizontal="left" vertical="center" wrapText="1"/>
    </xf>
    <xf numFmtId="0" fontId="118" fillId="24" borderId="0" xfId="0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3" fillId="0" borderId="5" xfId="0" applyFont="1" applyBorder="1" applyAlignment="1">
      <alignment horizontal="left" vertical="center"/>
    </xf>
    <xf numFmtId="0" fontId="63" fillId="0" borderId="6" xfId="0" applyFont="1" applyBorder="1" applyAlignment="1">
      <alignment horizontal="left" vertical="center"/>
    </xf>
    <xf numFmtId="0" fontId="145" fillId="16" borderId="31" xfId="0" applyFont="1" applyFill="1" applyBorder="1" applyAlignment="1" applyProtection="1">
      <alignment horizontal="center" vertical="center" wrapText="1"/>
      <protection locked="0"/>
    </xf>
    <xf numFmtId="0" fontId="145" fillId="16" borderId="26" xfId="0" applyFont="1" applyFill="1" applyBorder="1" applyAlignment="1" applyProtection="1">
      <alignment horizontal="center" vertical="center" wrapText="1"/>
      <protection locked="0"/>
    </xf>
    <xf numFmtId="0" fontId="145" fillId="16" borderId="36" xfId="0" applyFont="1" applyFill="1" applyBorder="1" applyAlignment="1" applyProtection="1">
      <alignment horizontal="center" vertical="center" wrapText="1"/>
      <protection locked="0"/>
    </xf>
    <xf numFmtId="0" fontId="30" fillId="16" borderId="33" xfId="0" applyFont="1" applyFill="1" applyBorder="1" applyAlignment="1">
      <alignment horizontal="left" vertical="center" wrapText="1"/>
    </xf>
    <xf numFmtId="0" fontId="30" fillId="16" borderId="35" xfId="0" applyFont="1" applyFill="1" applyBorder="1" applyAlignment="1">
      <alignment horizontal="left" vertical="center" wrapText="1"/>
    </xf>
    <xf numFmtId="0" fontId="30" fillId="16" borderId="38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03" fillId="0" borderId="0" xfId="0" applyFont="1" applyAlignment="1">
      <alignment horizontal="center" wrapText="1"/>
    </xf>
    <xf numFmtId="0" fontId="0" fillId="0" borderId="0" xfId="0"/>
    <xf numFmtId="0" fontId="103" fillId="0" borderId="37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center" textRotation="90" wrapText="1"/>
    </xf>
    <xf numFmtId="0" fontId="109" fillId="11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/>
    </xf>
    <xf numFmtId="0" fontId="54" fillId="16" borderId="19" xfId="0" applyFont="1" applyFill="1" applyBorder="1" applyAlignment="1">
      <alignment horizontal="left" vertical="center" wrapText="1"/>
    </xf>
    <xf numFmtId="0" fontId="54" fillId="16" borderId="20" xfId="0" applyFont="1" applyFill="1" applyBorder="1" applyAlignment="1">
      <alignment horizontal="left" vertical="center" wrapText="1"/>
    </xf>
    <xf numFmtId="0" fontId="111" fillId="16" borderId="34" xfId="0" applyFont="1" applyFill="1" applyBorder="1" applyAlignment="1">
      <alignment horizontal="center" vertical="center" wrapText="1"/>
    </xf>
    <xf numFmtId="0" fontId="111" fillId="16" borderId="12" xfId="0" applyFont="1" applyFill="1" applyBorder="1" applyAlignment="1">
      <alignment horizontal="center" vertical="center" wrapText="1"/>
    </xf>
    <xf numFmtId="0" fontId="111" fillId="16" borderId="11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/>
    </xf>
    <xf numFmtId="0" fontId="145" fillId="0" borderId="19" xfId="0" applyFont="1" applyBorder="1" applyAlignment="1" applyProtection="1">
      <alignment horizontal="center" vertical="center" wrapText="1"/>
      <protection locked="0"/>
    </xf>
    <xf numFmtId="0" fontId="145" fillId="0" borderId="20" xfId="0" applyFont="1" applyBorder="1" applyAlignment="1" applyProtection="1">
      <alignment horizontal="center" vertical="center"/>
      <protection locked="0"/>
    </xf>
    <xf numFmtId="0" fontId="145" fillId="0" borderId="19" xfId="0" applyFont="1" applyBorder="1" applyAlignment="1" applyProtection="1">
      <alignment horizontal="center" vertical="center"/>
      <protection locked="0"/>
    </xf>
    <xf numFmtId="0" fontId="203" fillId="0" borderId="21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5" fillId="0" borderId="11" xfId="5" applyFont="1" applyBorder="1" applyAlignment="1">
      <alignment horizontal="center" vertical="top" wrapText="1"/>
    </xf>
    <xf numFmtId="0" fontId="195" fillId="0" borderId="34" xfId="5" applyFont="1" applyBorder="1" applyAlignment="1">
      <alignment horizontal="center" vertical="top" wrapText="1"/>
    </xf>
    <xf numFmtId="0" fontId="190" fillId="0" borderId="31" xfId="5" applyFont="1" applyBorder="1" applyAlignment="1">
      <alignment horizontal="center"/>
    </xf>
    <xf numFmtId="0" fontId="190" fillId="0" borderId="32" xfId="5" applyFont="1" applyBorder="1" applyAlignment="1">
      <alignment horizontal="center"/>
    </xf>
    <xf numFmtId="0" fontId="190" fillId="0" borderId="33" xfId="5" applyFont="1" applyBorder="1" applyAlignment="1">
      <alignment horizontal="center"/>
    </xf>
    <xf numFmtId="0" fontId="191" fillId="0" borderId="36" xfId="5" applyFont="1" applyBorder="1" applyAlignment="1">
      <alignment horizontal="center" vertical="center"/>
    </xf>
    <xf numFmtId="0" fontId="191" fillId="0" borderId="37" xfId="5" applyFont="1" applyBorder="1" applyAlignment="1">
      <alignment horizontal="center" vertical="center"/>
    </xf>
    <xf numFmtId="0" fontId="191" fillId="0" borderId="38" xfId="5" applyFont="1" applyBorder="1" applyAlignment="1">
      <alignment horizontal="center" vertical="center"/>
    </xf>
    <xf numFmtId="0" fontId="192" fillId="24" borderId="19" xfId="5" applyFont="1" applyFill="1" applyBorder="1" applyAlignment="1">
      <alignment horizontal="center" vertical="center" wrapText="1"/>
    </xf>
    <xf numFmtId="0" fontId="192" fillId="24" borderId="21" xfId="5" applyFont="1" applyFill="1" applyBorder="1" applyAlignment="1">
      <alignment horizontal="center" vertical="center" wrapText="1"/>
    </xf>
    <xf numFmtId="0" fontId="192" fillId="24" borderId="20" xfId="5" applyFont="1" applyFill="1" applyBorder="1" applyAlignment="1">
      <alignment horizontal="center" vertical="center" wrapText="1"/>
    </xf>
    <xf numFmtId="0" fontId="193" fillId="0" borderId="0" xfId="5" applyFont="1" applyAlignment="1">
      <alignment horizontal="center" vertical="center"/>
    </xf>
    <xf numFmtId="0" fontId="194" fillId="0" borderId="0" xfId="5" applyFont="1" applyBorder="1" applyAlignment="1">
      <alignment horizontal="left" vertical="center"/>
    </xf>
    <xf numFmtId="0" fontId="209" fillId="0" borderId="10" xfId="2" applyFont="1" applyBorder="1" applyAlignment="1" applyProtection="1">
      <alignment horizontal="center" vertical="center"/>
      <protection locked="0"/>
    </xf>
    <xf numFmtId="0" fontId="205" fillId="0" borderId="19" xfId="0" applyFont="1" applyBorder="1" applyAlignment="1" applyProtection="1">
      <alignment horizontal="center" vertical="center"/>
    </xf>
    <xf numFmtId="0" fontId="205" fillId="0" borderId="21" xfId="0" applyFont="1" applyBorder="1" applyAlignment="1" applyProtection="1">
      <alignment horizontal="center" vertical="center"/>
    </xf>
    <xf numFmtId="0" fontId="205" fillId="0" borderId="20" xfId="0" applyFont="1" applyBorder="1" applyAlignment="1" applyProtection="1">
      <alignment horizontal="center" vertical="center"/>
    </xf>
    <xf numFmtId="0" fontId="210" fillId="0" borderId="10" xfId="0" applyFont="1" applyBorder="1" applyAlignment="1">
      <alignment horizontal="center" vertical="center"/>
    </xf>
    <xf numFmtId="0" fontId="211" fillId="0" borderId="36" xfId="0" applyFont="1" applyBorder="1" applyAlignment="1" applyProtection="1">
      <alignment horizontal="left" vertical="center" wrapText="1"/>
      <protection locked="0"/>
    </xf>
    <xf numFmtId="0" fontId="212" fillId="0" borderId="37" xfId="0" applyFont="1" applyBorder="1" applyAlignment="1" applyProtection="1">
      <alignment horizontal="left" vertical="center" wrapText="1"/>
      <protection locked="0"/>
    </xf>
    <xf numFmtId="0" fontId="212" fillId="0" borderId="38" xfId="0" applyFont="1" applyBorder="1" applyAlignment="1" applyProtection="1">
      <alignment horizontal="left" vertical="center" wrapText="1"/>
      <protection locked="0"/>
    </xf>
  </cellXfs>
  <cellStyles count="9">
    <cellStyle name="Euro" xfId="3"/>
    <cellStyle name="Lien hypertexte" xfId="8" builtinId="8"/>
    <cellStyle name="Normal" xfId="0" builtinId="0"/>
    <cellStyle name="Normal 2" xfId="4"/>
    <cellStyle name="Normal 2 2" xfId="5"/>
    <cellStyle name="Normal 3" xfId="6"/>
    <cellStyle name="Normal 4" xfId="2"/>
    <cellStyle name="Normal 4 2" xfId="7"/>
    <cellStyle name="Normal_Les Equipes" xfId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1910771</xdr:colOff>
      <xdr:row>13</xdr:row>
      <xdr:rowOff>161925</xdr:rowOff>
    </xdr:to>
    <xdr:pic>
      <xdr:nvPicPr>
        <xdr:cNvPr id="3" name="Image 2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72450" y="1876425"/>
          <a:ext cx="1910771" cy="962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76200</xdr:rowOff>
    </xdr:from>
    <xdr:to>
      <xdr:col>1</xdr:col>
      <xdr:colOff>168992</xdr:colOff>
      <xdr:row>6</xdr:row>
      <xdr:rowOff>123825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647700"/>
          <a:ext cx="407117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1190625</xdr:colOff>
      <xdr:row>1</xdr:row>
      <xdr:rowOff>152400</xdr:rowOff>
    </xdr:from>
    <xdr:to>
      <xdr:col>15</xdr:col>
      <xdr:colOff>9524</xdr:colOff>
      <xdr:row>3</xdr:row>
      <xdr:rowOff>95250</xdr:rowOff>
    </xdr:to>
    <xdr:sp macro="" textlink="">
      <xdr:nvSpPr>
        <xdr:cNvPr id="5" name="Ellipse 4"/>
        <xdr:cNvSpPr/>
      </xdr:nvSpPr>
      <xdr:spPr>
        <a:xfrm>
          <a:off x="6143625" y="342900"/>
          <a:ext cx="962024" cy="3238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S2</a:t>
          </a:r>
        </a:p>
      </xdr:txBody>
    </xdr:sp>
    <xdr:clientData/>
  </xdr:twoCellAnchor>
  <xdr:twoCellAnchor>
    <xdr:from>
      <xdr:col>0</xdr:col>
      <xdr:colOff>9525</xdr:colOff>
      <xdr:row>61</xdr:row>
      <xdr:rowOff>142875</xdr:rowOff>
    </xdr:from>
    <xdr:to>
      <xdr:col>1</xdr:col>
      <xdr:colOff>168992</xdr:colOff>
      <xdr:row>64</xdr:row>
      <xdr:rowOff>104775</xdr:rowOff>
    </xdr:to>
    <xdr:pic>
      <xdr:nvPicPr>
        <xdr:cNvPr id="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12792075"/>
          <a:ext cx="407117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11</xdr:col>
      <xdr:colOff>133350</xdr:colOff>
      <xdr:row>97</xdr:row>
      <xdr:rowOff>0</xdr:rowOff>
    </xdr:to>
    <xdr:sp macro="" textlink="">
      <xdr:nvSpPr>
        <xdr:cNvPr id="9" name="Flèche droite 8"/>
        <xdr:cNvSpPr/>
      </xdr:nvSpPr>
      <xdr:spPr>
        <a:xfrm>
          <a:off x="4191000" y="18811875"/>
          <a:ext cx="676275" cy="333375"/>
        </a:xfrm>
        <a:prstGeom prst="rightArrow">
          <a:avLst/>
        </a:prstGeom>
        <a:gradFill flip="none"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2700000" scaled="0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895350</xdr:colOff>
      <xdr:row>59</xdr:row>
      <xdr:rowOff>180975</xdr:rowOff>
    </xdr:from>
    <xdr:to>
      <xdr:col>14</xdr:col>
      <xdr:colOff>314325</xdr:colOff>
      <xdr:row>61</xdr:row>
      <xdr:rowOff>123825</xdr:rowOff>
    </xdr:to>
    <xdr:sp macro="" textlink="">
      <xdr:nvSpPr>
        <xdr:cNvPr id="10" name="Ellipse 9"/>
        <xdr:cNvSpPr/>
      </xdr:nvSpPr>
      <xdr:spPr>
        <a:xfrm>
          <a:off x="5810250" y="12058650"/>
          <a:ext cx="1047750" cy="3238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171450</xdr:rowOff>
    </xdr:from>
    <xdr:to>
      <xdr:col>1</xdr:col>
      <xdr:colOff>309483</xdr:colOff>
      <xdr:row>7</xdr:row>
      <xdr:rowOff>172085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9525" y="933450"/>
          <a:ext cx="480933" cy="581660"/>
        </a:xfrm>
        <a:prstGeom prst="rect">
          <a:avLst/>
        </a:prstGeom>
      </xdr:spPr>
    </xdr:pic>
    <xdr:clientData/>
  </xdr:twoCellAnchor>
  <xdr:twoCellAnchor>
    <xdr:from>
      <xdr:col>18</xdr:col>
      <xdr:colOff>485775</xdr:colOff>
      <xdr:row>2</xdr:row>
      <xdr:rowOff>0</xdr:rowOff>
    </xdr:from>
    <xdr:to>
      <xdr:col>24</xdr:col>
      <xdr:colOff>85725</xdr:colOff>
      <xdr:row>3</xdr:row>
      <xdr:rowOff>161925</xdr:rowOff>
    </xdr:to>
    <xdr:sp macro="" textlink="">
      <xdr:nvSpPr>
        <xdr:cNvPr id="4" name="Ellipse 3"/>
        <xdr:cNvSpPr>
          <a:spLocks noChangeArrowheads="1"/>
        </xdr:cNvSpPr>
      </xdr:nvSpPr>
      <xdr:spPr bwMode="auto">
        <a:xfrm>
          <a:off x="5476875" y="381000"/>
          <a:ext cx="1228725" cy="352425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E31 - SE2</a:t>
          </a: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2</xdr:col>
      <xdr:colOff>152399</xdr:colOff>
      <xdr:row>9</xdr:row>
      <xdr:rowOff>428625</xdr:rowOff>
    </xdr:to>
    <xdr:sp macro="" textlink="">
      <xdr:nvSpPr>
        <xdr:cNvPr id="5" name="ZoneTexte 4"/>
        <xdr:cNvSpPr txBox="1"/>
      </xdr:nvSpPr>
      <xdr:spPr>
        <a:xfrm>
          <a:off x="9525" y="1562100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50" b="1">
              <a:latin typeface="+mj-lt"/>
            </a:rPr>
            <a:t>Entreprise 1 ;</a:t>
          </a:r>
        </a:p>
      </xdr:txBody>
    </xdr:sp>
    <xdr:clientData/>
  </xdr:twoCellAnchor>
  <xdr:twoCellAnchor>
    <xdr:from>
      <xdr:col>16</xdr:col>
      <xdr:colOff>123825</xdr:colOff>
      <xdr:row>9</xdr:row>
      <xdr:rowOff>19050</xdr:rowOff>
    </xdr:from>
    <xdr:to>
      <xdr:col>18</xdr:col>
      <xdr:colOff>600074</xdr:colOff>
      <xdr:row>10</xdr:row>
      <xdr:rowOff>0</xdr:rowOff>
    </xdr:to>
    <xdr:sp macro="" textlink="">
      <xdr:nvSpPr>
        <xdr:cNvPr id="6" name="ZoneTexte 5"/>
        <xdr:cNvSpPr txBox="1"/>
      </xdr:nvSpPr>
      <xdr:spPr>
        <a:xfrm>
          <a:off x="4752975" y="1571625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50" b="1">
              <a:latin typeface="+mj-lt"/>
            </a:rPr>
            <a:t>Entreprise 3 :</a:t>
          </a:r>
        </a:p>
      </xdr:txBody>
    </xdr:sp>
    <xdr:clientData/>
  </xdr:twoCellAnchor>
  <xdr:twoCellAnchor>
    <xdr:from>
      <xdr:col>5</xdr:col>
      <xdr:colOff>190500</xdr:colOff>
      <xdr:row>9</xdr:row>
      <xdr:rowOff>19050</xdr:rowOff>
    </xdr:from>
    <xdr:to>
      <xdr:col>10</xdr:col>
      <xdr:colOff>142875</xdr:colOff>
      <xdr:row>10</xdr:row>
      <xdr:rowOff>0</xdr:rowOff>
    </xdr:to>
    <xdr:sp macro="" textlink="">
      <xdr:nvSpPr>
        <xdr:cNvPr id="7" name="ZoneTexte 6"/>
        <xdr:cNvSpPr txBox="1"/>
      </xdr:nvSpPr>
      <xdr:spPr>
        <a:xfrm>
          <a:off x="2286000" y="1571625"/>
          <a:ext cx="866775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50" b="1">
              <a:latin typeface="+mj-lt"/>
            </a:rPr>
            <a:t>Entreprise 2 :</a:t>
          </a:r>
        </a:p>
      </xdr:txBody>
    </xdr:sp>
    <xdr:clientData/>
  </xdr:twoCellAnchor>
  <xdr:twoCellAnchor>
    <xdr:from>
      <xdr:col>14</xdr:col>
      <xdr:colOff>38100</xdr:colOff>
      <xdr:row>40</xdr:row>
      <xdr:rowOff>152399</xdr:rowOff>
    </xdr:from>
    <xdr:to>
      <xdr:col>17</xdr:col>
      <xdr:colOff>114300</xdr:colOff>
      <xdr:row>41</xdr:row>
      <xdr:rowOff>123824</xdr:rowOff>
    </xdr:to>
    <xdr:sp macro="" textlink="">
      <xdr:nvSpPr>
        <xdr:cNvPr id="11" name="AutoShape 7"/>
        <xdr:cNvSpPr>
          <a:spLocks noChangeArrowheads="1"/>
        </xdr:cNvSpPr>
      </xdr:nvSpPr>
      <xdr:spPr bwMode="auto">
        <a:xfrm>
          <a:off x="4305300" y="11420474"/>
          <a:ext cx="619125" cy="21907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oneCellAnchor>
    <xdr:from>
      <xdr:col>23</xdr:col>
      <xdr:colOff>142875</xdr:colOff>
      <xdr:row>17</xdr:row>
      <xdr:rowOff>228600</xdr:rowOff>
    </xdr:from>
    <xdr:ext cx="281167" cy="254237"/>
    <xdr:sp macro="" textlink="">
      <xdr:nvSpPr>
        <xdr:cNvPr id="12" name="ZoneTexte 11"/>
        <xdr:cNvSpPr txBox="1"/>
      </xdr:nvSpPr>
      <xdr:spPr>
        <a:xfrm>
          <a:off x="6572250" y="3276600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/4</a:t>
          </a:r>
        </a:p>
      </xdr:txBody>
    </xdr:sp>
    <xdr:clientData/>
  </xdr:oneCellAnchor>
  <xdr:oneCellAnchor>
    <xdr:from>
      <xdr:col>23</xdr:col>
      <xdr:colOff>85725</xdr:colOff>
      <xdr:row>23</xdr:row>
      <xdr:rowOff>0</xdr:rowOff>
    </xdr:from>
    <xdr:ext cx="345479" cy="254237"/>
    <xdr:sp macro="" textlink="">
      <xdr:nvSpPr>
        <xdr:cNvPr id="13" name="ZoneTexte 12"/>
        <xdr:cNvSpPr txBox="1"/>
      </xdr:nvSpPr>
      <xdr:spPr>
        <a:xfrm>
          <a:off x="6515100" y="54864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/16</a:t>
          </a:r>
        </a:p>
      </xdr:txBody>
    </xdr:sp>
    <xdr:clientData/>
  </xdr:oneCellAnchor>
  <xdr:oneCellAnchor>
    <xdr:from>
      <xdr:col>23</xdr:col>
      <xdr:colOff>152400</xdr:colOff>
      <xdr:row>25</xdr:row>
      <xdr:rowOff>219075</xdr:rowOff>
    </xdr:from>
    <xdr:ext cx="281167" cy="254237"/>
    <xdr:sp macro="" textlink="">
      <xdr:nvSpPr>
        <xdr:cNvPr id="14" name="ZoneTexte 13"/>
        <xdr:cNvSpPr txBox="1"/>
      </xdr:nvSpPr>
      <xdr:spPr>
        <a:xfrm>
          <a:off x="6581775" y="6572250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/7</a:t>
          </a:r>
        </a:p>
      </xdr:txBody>
    </xdr:sp>
    <xdr:clientData/>
  </xdr:oneCellAnchor>
  <xdr:oneCellAnchor>
    <xdr:from>
      <xdr:col>23</xdr:col>
      <xdr:colOff>152400</xdr:colOff>
      <xdr:row>27</xdr:row>
      <xdr:rowOff>133350</xdr:rowOff>
    </xdr:from>
    <xdr:ext cx="281167" cy="254237"/>
    <xdr:sp macro="" textlink="">
      <xdr:nvSpPr>
        <xdr:cNvPr id="15" name="ZoneTexte 14"/>
        <xdr:cNvSpPr txBox="1"/>
      </xdr:nvSpPr>
      <xdr:spPr>
        <a:xfrm>
          <a:off x="6581775" y="7543800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/5</a:t>
          </a:r>
        </a:p>
      </xdr:txBody>
    </xdr:sp>
    <xdr:clientData/>
  </xdr:oneCellAnchor>
  <xdr:oneCellAnchor>
    <xdr:from>
      <xdr:col>23</xdr:col>
      <xdr:colOff>142875</xdr:colOff>
      <xdr:row>32</xdr:row>
      <xdr:rowOff>409575</xdr:rowOff>
    </xdr:from>
    <xdr:ext cx="281167" cy="254237"/>
    <xdr:sp macro="" textlink="">
      <xdr:nvSpPr>
        <xdr:cNvPr id="16" name="ZoneTexte 15"/>
        <xdr:cNvSpPr txBox="1"/>
      </xdr:nvSpPr>
      <xdr:spPr>
        <a:xfrm>
          <a:off x="6572250" y="9934575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/3</a:t>
          </a:r>
        </a:p>
      </xdr:txBody>
    </xdr:sp>
    <xdr:clientData/>
  </xdr:oneCellAnchor>
  <xdr:oneCellAnchor>
    <xdr:from>
      <xdr:col>23</xdr:col>
      <xdr:colOff>104775</xdr:colOff>
      <xdr:row>34</xdr:row>
      <xdr:rowOff>142875</xdr:rowOff>
    </xdr:from>
    <xdr:ext cx="345479" cy="254237"/>
    <xdr:sp macro="" textlink="">
      <xdr:nvSpPr>
        <xdr:cNvPr id="17" name="ZoneTexte 16"/>
        <xdr:cNvSpPr txBox="1"/>
      </xdr:nvSpPr>
      <xdr:spPr>
        <a:xfrm>
          <a:off x="6534150" y="1042035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/40</a:t>
          </a:r>
        </a:p>
      </xdr:txBody>
    </xdr:sp>
    <xdr:clientData/>
  </xdr:oneCellAnchor>
  <xdr:oneCellAnchor>
    <xdr:from>
      <xdr:col>23</xdr:col>
      <xdr:colOff>66675</xdr:colOff>
      <xdr:row>31</xdr:row>
      <xdr:rowOff>190500</xdr:rowOff>
    </xdr:from>
    <xdr:ext cx="281167" cy="254237"/>
    <xdr:sp macro="" textlink="">
      <xdr:nvSpPr>
        <xdr:cNvPr id="18" name="ZoneTexte 17"/>
        <xdr:cNvSpPr txBox="1"/>
      </xdr:nvSpPr>
      <xdr:spPr>
        <a:xfrm>
          <a:off x="6496050" y="9191625"/>
          <a:ext cx="281167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>
              <a:latin typeface="Arial Narrow" pitchFamily="34" charset="0"/>
            </a:rPr>
            <a:t>/5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14</xdr:row>
      <xdr:rowOff>390525</xdr:rowOff>
    </xdr:from>
    <xdr:to>
      <xdr:col>2</xdr:col>
      <xdr:colOff>714376</xdr:colOff>
      <xdr:row>14</xdr:row>
      <xdr:rowOff>742950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3248026" y="348615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323849</xdr:colOff>
      <xdr:row>21</xdr:row>
      <xdr:rowOff>19050</xdr:rowOff>
    </xdr:from>
    <xdr:to>
      <xdr:col>3</xdr:col>
      <xdr:colOff>533399</xdr:colOff>
      <xdr:row>22</xdr:row>
      <xdr:rowOff>180975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 rot="5400000">
          <a:off x="3881436" y="7186613"/>
          <a:ext cx="542925" cy="209550"/>
        </a:xfrm>
        <a:prstGeom prst="rightArrow">
          <a:avLst>
            <a:gd name="adj1" fmla="val 50000"/>
            <a:gd name="adj2" fmla="val 88247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352425</xdr:rowOff>
    </xdr:from>
    <xdr:to>
      <xdr:col>0</xdr:col>
      <xdr:colOff>542925</xdr:colOff>
      <xdr:row>14</xdr:row>
      <xdr:rowOff>723900</xdr:rowOff>
    </xdr:to>
    <xdr:sp macro="" textlink="">
      <xdr:nvSpPr>
        <xdr:cNvPr id="2056" name="Ellipse 14"/>
        <xdr:cNvSpPr>
          <a:spLocks noChangeArrowheads="1"/>
        </xdr:cNvSpPr>
      </xdr:nvSpPr>
      <xdr:spPr bwMode="auto">
        <a:xfrm>
          <a:off x="19050" y="3390900"/>
          <a:ext cx="523875" cy="37147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16200000" scaled="1"/>
        </a:gra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S1</a:t>
          </a:r>
        </a:p>
      </xdr:txBody>
    </xdr:sp>
    <xdr:clientData/>
  </xdr:twoCellAnchor>
  <xdr:twoCellAnchor>
    <xdr:from>
      <xdr:col>0</xdr:col>
      <xdr:colOff>38100</xdr:colOff>
      <xdr:row>17</xdr:row>
      <xdr:rowOff>390525</xdr:rowOff>
    </xdr:from>
    <xdr:to>
      <xdr:col>0</xdr:col>
      <xdr:colOff>523875</xdr:colOff>
      <xdr:row>17</xdr:row>
      <xdr:rowOff>752475</xdr:rowOff>
    </xdr:to>
    <xdr:sp macro="" textlink="">
      <xdr:nvSpPr>
        <xdr:cNvPr id="2054" name="Ellipse 15"/>
        <xdr:cNvSpPr>
          <a:spLocks noChangeArrowheads="1"/>
        </xdr:cNvSpPr>
      </xdr:nvSpPr>
      <xdr:spPr bwMode="auto">
        <a:xfrm>
          <a:off x="38100" y="4933950"/>
          <a:ext cx="485775" cy="361950"/>
        </a:xfrm>
        <a:prstGeom prst="ellips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16200000" scaled="1"/>
        </a:gradFill>
        <a:ln w="9525">
          <a:solidFill>
            <a:srgbClr val="795D9B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S2</a:t>
          </a:r>
        </a:p>
      </xdr:txBody>
    </xdr:sp>
    <xdr:clientData/>
  </xdr:twoCellAnchor>
  <xdr:twoCellAnchor>
    <xdr:from>
      <xdr:col>0</xdr:col>
      <xdr:colOff>0</xdr:colOff>
      <xdr:row>20</xdr:row>
      <xdr:rowOff>266699</xdr:rowOff>
    </xdr:from>
    <xdr:to>
      <xdr:col>0</xdr:col>
      <xdr:colOff>561975</xdr:colOff>
      <xdr:row>20</xdr:row>
      <xdr:rowOff>647700</xdr:rowOff>
    </xdr:to>
    <xdr:sp macro="" textlink="">
      <xdr:nvSpPr>
        <xdr:cNvPr id="2052" name="Ellipse 16"/>
        <xdr:cNvSpPr>
          <a:spLocks noChangeArrowheads="1"/>
        </xdr:cNvSpPr>
      </xdr:nvSpPr>
      <xdr:spPr bwMode="auto">
        <a:xfrm>
          <a:off x="0" y="6257924"/>
          <a:ext cx="561975" cy="381001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SE2</a:t>
          </a:r>
        </a:p>
      </xdr:txBody>
    </xdr:sp>
    <xdr:clientData/>
  </xdr:twoCellAnchor>
  <xdr:twoCellAnchor editAs="oneCell">
    <xdr:from>
      <xdr:col>0</xdr:col>
      <xdr:colOff>304800</xdr:colOff>
      <xdr:row>5</xdr:row>
      <xdr:rowOff>19050</xdr:rowOff>
    </xdr:from>
    <xdr:to>
      <xdr:col>1</xdr:col>
      <xdr:colOff>304800</xdr:colOff>
      <xdr:row>8</xdr:row>
      <xdr:rowOff>47625</xdr:rowOff>
    </xdr:to>
    <xdr:pic>
      <xdr:nvPicPr>
        <xdr:cNvPr id="12" name="Image 11"/>
        <xdr:cNvPicPr/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04800" y="1095375"/>
          <a:ext cx="581025" cy="685800"/>
        </a:xfrm>
        <a:prstGeom prst="rect">
          <a:avLst/>
        </a:prstGeom>
      </xdr:spPr>
    </xdr:pic>
    <xdr:clientData/>
  </xdr:twoCellAnchor>
  <xdr:twoCellAnchor>
    <xdr:from>
      <xdr:col>5</xdr:col>
      <xdr:colOff>438150</xdr:colOff>
      <xdr:row>2</xdr:row>
      <xdr:rowOff>200026</xdr:rowOff>
    </xdr:from>
    <xdr:to>
      <xdr:col>7</xdr:col>
      <xdr:colOff>476249</xdr:colOff>
      <xdr:row>4</xdr:row>
      <xdr:rowOff>76201</xdr:rowOff>
    </xdr:to>
    <xdr:sp macro="" textlink="">
      <xdr:nvSpPr>
        <xdr:cNvPr id="13" name="Ellipse 3"/>
        <xdr:cNvSpPr>
          <a:spLocks noChangeArrowheads="1"/>
        </xdr:cNvSpPr>
      </xdr:nvSpPr>
      <xdr:spPr bwMode="auto">
        <a:xfrm>
          <a:off x="5591175" y="581026"/>
          <a:ext cx="933449" cy="381000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E31</a:t>
          </a:r>
        </a:p>
      </xdr:txBody>
    </xdr:sp>
    <xdr:clientData/>
  </xdr:twoCellAnchor>
  <xdr:twoCellAnchor>
    <xdr:from>
      <xdr:col>4</xdr:col>
      <xdr:colOff>47626</xdr:colOff>
      <xdr:row>23</xdr:row>
      <xdr:rowOff>590550</xdr:rowOff>
    </xdr:from>
    <xdr:to>
      <xdr:col>4</xdr:col>
      <xdr:colOff>561975</xdr:colOff>
      <xdr:row>24</xdr:row>
      <xdr:rowOff>9525</xdr:rowOff>
    </xdr:to>
    <xdr:sp macro="" textlink="">
      <xdr:nvSpPr>
        <xdr:cNvPr id="14" name="AutoShape 7"/>
        <xdr:cNvSpPr>
          <a:spLocks noChangeArrowheads="1"/>
        </xdr:cNvSpPr>
      </xdr:nvSpPr>
      <xdr:spPr bwMode="auto">
        <a:xfrm>
          <a:off x="4619626" y="8162925"/>
          <a:ext cx="514349" cy="2381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17</xdr:row>
      <xdr:rowOff>371475</xdr:rowOff>
    </xdr:from>
    <xdr:to>
      <xdr:col>2</xdr:col>
      <xdr:colOff>704851</xdr:colOff>
      <xdr:row>17</xdr:row>
      <xdr:rowOff>723900</xdr:rowOff>
    </xdr:to>
    <xdr:sp macro="" textlink="">
      <xdr:nvSpPr>
        <xdr:cNvPr id="15" name="AutoShape 7"/>
        <xdr:cNvSpPr>
          <a:spLocks noChangeArrowheads="1"/>
        </xdr:cNvSpPr>
      </xdr:nvSpPr>
      <xdr:spPr bwMode="auto">
        <a:xfrm>
          <a:off x="3057526" y="491490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20</xdr:row>
      <xdr:rowOff>361950</xdr:rowOff>
    </xdr:from>
    <xdr:to>
      <xdr:col>2</xdr:col>
      <xdr:colOff>704851</xdr:colOff>
      <xdr:row>20</xdr:row>
      <xdr:rowOff>714375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3057526" y="6353175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971550</xdr:colOff>
      <xdr:row>5</xdr:row>
      <xdr:rowOff>152400</xdr:rowOff>
    </xdr:from>
    <xdr:to>
      <xdr:col>1</xdr:col>
      <xdr:colOff>1943100</xdr:colOff>
      <xdr:row>7</xdr:row>
      <xdr:rowOff>174826</xdr:rowOff>
    </xdr:to>
    <xdr:pic>
      <xdr:nvPicPr>
        <xdr:cNvPr id="17" name="Image 16" descr="LOGO LMHT REMANI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2575" y="1228725"/>
          <a:ext cx="971550" cy="4891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4" name="Flèche droite 3"/>
        <xdr:cNvSpPr/>
      </xdr:nvSpPr>
      <xdr:spPr>
        <a:xfrm>
          <a:off x="819150" y="93345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5" name="Flèche droite 4"/>
        <xdr:cNvSpPr/>
      </xdr:nvSpPr>
      <xdr:spPr>
        <a:xfrm>
          <a:off x="666750" y="97345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6" name="Flèche droite 5"/>
        <xdr:cNvSpPr/>
      </xdr:nvSpPr>
      <xdr:spPr>
        <a:xfrm>
          <a:off x="647700" y="100679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7" name="Group 43"/>
        <xdr:cNvGrpSpPr>
          <a:grpSpLocks/>
        </xdr:cNvGrpSpPr>
      </xdr:nvGrpSpPr>
      <xdr:grpSpPr bwMode="auto">
        <a:xfrm>
          <a:off x="85725" y="428625"/>
          <a:ext cx="676277" cy="809625"/>
          <a:chOff x="181" y="329"/>
          <a:chExt cx="1273" cy="1588"/>
        </a:xfrm>
      </xdr:grpSpPr>
      <xdr:pic>
        <xdr:nvPicPr>
          <xdr:cNvPr id="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19</xdr:col>
      <xdr:colOff>0</xdr:colOff>
      <xdr:row>3</xdr:row>
      <xdr:rowOff>123825</xdr:rowOff>
    </xdr:from>
    <xdr:to>
      <xdr:col>19</xdr:col>
      <xdr:colOff>1375</xdr:colOff>
      <xdr:row>7</xdr:row>
      <xdr:rowOff>85725</xdr:rowOff>
    </xdr:to>
    <xdr:pic>
      <xdr:nvPicPr>
        <xdr:cNvPr id="10" name="Image 9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3925" y="581025"/>
          <a:ext cx="1172950" cy="590550"/>
        </a:xfrm>
        <a:prstGeom prst="rect">
          <a:avLst/>
        </a:prstGeom>
      </xdr:spPr>
    </xdr:pic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1" name="Flèche droite 10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2" name="Flèche droite 11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13" name="Flèche droite 12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4" name="Flèche droite 13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5" name="Flèche droite 14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16" name="Flèche droite 15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7" name="Flèche droite 16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8" name="Flèche droite 17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19" name="Flèche droite 18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20" name="Flèche droite 19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21" name="Flèche droite 20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22" name="Flèche droite 21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209550</xdr:colOff>
      <xdr:row>9</xdr:row>
      <xdr:rowOff>0</xdr:rowOff>
    </xdr:from>
    <xdr:to>
      <xdr:col>17</xdr:col>
      <xdr:colOff>285750</xdr:colOff>
      <xdr:row>11</xdr:row>
      <xdr:rowOff>9525</xdr:rowOff>
    </xdr:to>
    <xdr:sp macro="" textlink="">
      <xdr:nvSpPr>
        <xdr:cNvPr id="23" name="Ellipse 22"/>
        <xdr:cNvSpPr/>
      </xdr:nvSpPr>
      <xdr:spPr>
        <a:xfrm>
          <a:off x="5067300" y="1333500"/>
          <a:ext cx="1495425" cy="3905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>
              <a:solidFill>
                <a:sysClr val="windowText" lastClr="000000"/>
              </a:solidFill>
              <a:latin typeface="+mj-lt"/>
            </a:rPr>
            <a:t>E11/E12/E21 - S1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428625"/>
          <a:ext cx="676277" cy="80962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18</xdr:col>
      <xdr:colOff>0</xdr:colOff>
      <xdr:row>3</xdr:row>
      <xdr:rowOff>123825</xdr:rowOff>
    </xdr:from>
    <xdr:to>
      <xdr:col>18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11</xdr:col>
      <xdr:colOff>200025</xdr:colOff>
      <xdr:row>8</xdr:row>
      <xdr:rowOff>47625</xdr:rowOff>
    </xdr:from>
    <xdr:to>
      <xdr:col>17</xdr:col>
      <xdr:colOff>276225</xdr:colOff>
      <xdr:row>11</xdr:row>
      <xdr:rowOff>0</xdr:rowOff>
    </xdr:to>
    <xdr:sp macro="" textlink="">
      <xdr:nvSpPr>
        <xdr:cNvPr id="18" name="Ellipse 17"/>
        <xdr:cNvSpPr/>
      </xdr:nvSpPr>
      <xdr:spPr>
        <a:xfrm>
          <a:off x="5057775" y="1323975"/>
          <a:ext cx="1495425" cy="3905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>
              <a:solidFill>
                <a:sysClr val="windowText" lastClr="000000"/>
              </a:solidFill>
              <a:latin typeface="+mj-lt"/>
            </a:rPr>
            <a:t>E11/E12/E21 - S2</a:t>
          </a:r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1" name="Flèche droite 10"/>
        <xdr:cNvSpPr/>
      </xdr:nvSpPr>
      <xdr:spPr>
        <a:xfrm>
          <a:off x="819150" y="87153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2" name="Flèche droite 11"/>
        <xdr:cNvSpPr/>
      </xdr:nvSpPr>
      <xdr:spPr>
        <a:xfrm>
          <a:off x="666750" y="918210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13" name="Flèche droite 12"/>
        <xdr:cNvSpPr/>
      </xdr:nvSpPr>
      <xdr:spPr>
        <a:xfrm>
          <a:off x="647700" y="958215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4" name="Flèche droite 13"/>
        <xdr:cNvSpPr/>
      </xdr:nvSpPr>
      <xdr:spPr>
        <a:xfrm>
          <a:off x="819150" y="87153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5" name="Flèche droite 14"/>
        <xdr:cNvSpPr/>
      </xdr:nvSpPr>
      <xdr:spPr>
        <a:xfrm>
          <a:off x="666750" y="918210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16" name="Flèche droite 15"/>
        <xdr:cNvSpPr/>
      </xdr:nvSpPr>
      <xdr:spPr>
        <a:xfrm>
          <a:off x="647700" y="958215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3</xdr:row>
      <xdr:rowOff>123825</xdr:rowOff>
    </xdr:from>
    <xdr:to>
      <xdr:col>1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4</xdr:col>
      <xdr:colOff>76199</xdr:colOff>
      <xdr:row>20</xdr:row>
      <xdr:rowOff>76200</xdr:rowOff>
    </xdr:from>
    <xdr:to>
      <xdr:col>4</xdr:col>
      <xdr:colOff>333374</xdr:colOff>
      <xdr:row>20</xdr:row>
      <xdr:rowOff>133350</xdr:rowOff>
    </xdr:to>
    <xdr:sp macro="" textlink="">
      <xdr:nvSpPr>
        <xdr:cNvPr id="13" name="Flèche droite 12"/>
        <xdr:cNvSpPr/>
      </xdr:nvSpPr>
      <xdr:spPr>
        <a:xfrm>
          <a:off x="2047874" y="3238500"/>
          <a:ext cx="2571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24</xdr:row>
      <xdr:rowOff>66675</xdr:rowOff>
    </xdr:from>
    <xdr:to>
      <xdr:col>8</xdr:col>
      <xdr:colOff>161925</xdr:colOff>
      <xdr:row>24</xdr:row>
      <xdr:rowOff>114300</xdr:rowOff>
    </xdr:to>
    <xdr:sp macro="" textlink="">
      <xdr:nvSpPr>
        <xdr:cNvPr id="14" name="Flèche droite 13"/>
        <xdr:cNvSpPr/>
      </xdr:nvSpPr>
      <xdr:spPr>
        <a:xfrm>
          <a:off x="2047875" y="3838575"/>
          <a:ext cx="180975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180975</xdr:rowOff>
    </xdr:to>
    <xdr:grpSp>
      <xdr:nvGrpSpPr>
        <xdr:cNvPr id="17" name="Group 43"/>
        <xdr:cNvGrpSpPr>
          <a:grpSpLocks/>
        </xdr:cNvGrpSpPr>
      </xdr:nvGrpSpPr>
      <xdr:grpSpPr bwMode="auto">
        <a:xfrm>
          <a:off x="0" y="457200"/>
          <a:ext cx="762000" cy="809625"/>
          <a:chOff x="181" y="329"/>
          <a:chExt cx="1273" cy="1588"/>
        </a:xfrm>
      </xdr:grpSpPr>
      <xdr:pic>
        <xdr:nvPicPr>
          <xdr:cNvPr id="1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</xdr:col>
      <xdr:colOff>95249</xdr:colOff>
      <xdr:row>28</xdr:row>
      <xdr:rowOff>76200</xdr:rowOff>
    </xdr:from>
    <xdr:to>
      <xdr:col>12</xdr:col>
      <xdr:colOff>66674</xdr:colOff>
      <xdr:row>28</xdr:row>
      <xdr:rowOff>133350</xdr:rowOff>
    </xdr:to>
    <xdr:sp macro="" textlink="">
      <xdr:nvSpPr>
        <xdr:cNvPr id="20" name="Flèche droite 19"/>
        <xdr:cNvSpPr/>
      </xdr:nvSpPr>
      <xdr:spPr>
        <a:xfrm>
          <a:off x="2066924" y="4419600"/>
          <a:ext cx="31527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962025</xdr:colOff>
      <xdr:row>4</xdr:row>
      <xdr:rowOff>104775</xdr:rowOff>
    </xdr:from>
    <xdr:to>
      <xdr:col>14</xdr:col>
      <xdr:colOff>228600</xdr:colOff>
      <xdr:row>6</xdr:row>
      <xdr:rowOff>76200</xdr:rowOff>
    </xdr:to>
    <xdr:sp macro="" textlink="">
      <xdr:nvSpPr>
        <xdr:cNvPr id="2049" name="Ellipse 3"/>
        <xdr:cNvSpPr>
          <a:spLocks noChangeArrowheads="1"/>
        </xdr:cNvSpPr>
      </xdr:nvSpPr>
      <xdr:spPr bwMode="auto">
        <a:xfrm>
          <a:off x="6019800" y="914400"/>
          <a:ext cx="1009650" cy="352425"/>
        </a:xfrm>
        <a:prstGeom prst="ellipse">
          <a:avLst/>
        </a:prstGeom>
        <a:solidFill>
          <a:srgbClr val="FFFF99"/>
        </a:soli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300" b="1" i="0" u="none" strike="noStrike" baseline="0">
              <a:solidFill>
                <a:srgbClr val="4F6228"/>
              </a:solidFill>
              <a:latin typeface="Arial Narrow"/>
            </a:rPr>
            <a:t>E22 - S1</a:t>
          </a: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95250</xdr:colOff>
      <xdr:row>6</xdr:row>
      <xdr:rowOff>85725</xdr:rowOff>
    </xdr:from>
    <xdr:to>
      <xdr:col>1</xdr:col>
      <xdr:colOff>600074</xdr:colOff>
      <xdr:row>11</xdr:row>
      <xdr:rowOff>47624</xdr:rowOff>
    </xdr:to>
    <xdr:grpSp>
      <xdr:nvGrpSpPr>
        <xdr:cNvPr id="4" name="Group 43"/>
        <xdr:cNvGrpSpPr>
          <a:grpSpLocks/>
        </xdr:cNvGrpSpPr>
      </xdr:nvGrpSpPr>
      <xdr:grpSpPr bwMode="auto">
        <a:xfrm>
          <a:off x="95250" y="1276350"/>
          <a:ext cx="685799" cy="942974"/>
          <a:chOff x="181" y="329"/>
          <a:chExt cx="1273" cy="1588"/>
        </a:xfrm>
      </xdr:grpSpPr>
      <xdr:pic>
        <xdr:nvPicPr>
          <xdr:cNvPr id="5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3</xdr:col>
      <xdr:colOff>409575</xdr:colOff>
      <xdr:row>8</xdr:row>
      <xdr:rowOff>0</xdr:rowOff>
    </xdr:from>
    <xdr:to>
      <xdr:col>3</xdr:col>
      <xdr:colOff>1381125</xdr:colOff>
      <xdr:row>10</xdr:row>
      <xdr:rowOff>89101</xdr:rowOff>
    </xdr:to>
    <xdr:pic>
      <xdr:nvPicPr>
        <xdr:cNvPr id="7" name="Image 6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85950" y="1581150"/>
          <a:ext cx="971550" cy="48915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962025</xdr:colOff>
      <xdr:row>2</xdr:row>
      <xdr:rowOff>104775</xdr:rowOff>
    </xdr:from>
    <xdr:to>
      <xdr:col>13</xdr:col>
      <xdr:colOff>295275</xdr:colOff>
      <xdr:row>4</xdr:row>
      <xdr:rowOff>76200</xdr:rowOff>
    </xdr:to>
    <xdr:sp macro="" textlink="">
      <xdr:nvSpPr>
        <xdr:cNvPr id="2" name="Ellipse 3"/>
        <xdr:cNvSpPr>
          <a:spLocks noChangeArrowheads="1"/>
        </xdr:cNvSpPr>
      </xdr:nvSpPr>
      <xdr:spPr bwMode="auto">
        <a:xfrm>
          <a:off x="5905500" y="514350"/>
          <a:ext cx="1076325" cy="352425"/>
        </a:xfrm>
        <a:prstGeom prst="ellipse">
          <a:avLst/>
        </a:prstGeom>
        <a:solidFill>
          <a:srgbClr val="FFFF99"/>
        </a:soli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300" b="1" i="0" u="none" strike="noStrike" baseline="0">
              <a:solidFill>
                <a:srgbClr val="4F6228"/>
              </a:solidFill>
              <a:latin typeface="Arial Narrow"/>
            </a:rPr>
            <a:t>E22 - S2</a:t>
          </a: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95250</xdr:colOff>
      <xdr:row>4</xdr:row>
      <xdr:rowOff>85725</xdr:rowOff>
    </xdr:from>
    <xdr:to>
      <xdr:col>1</xdr:col>
      <xdr:colOff>600074</xdr:colOff>
      <xdr:row>9</xdr:row>
      <xdr:rowOff>0</xdr:rowOff>
    </xdr:to>
    <xdr:grpSp>
      <xdr:nvGrpSpPr>
        <xdr:cNvPr id="3" name="Group 43"/>
        <xdr:cNvGrpSpPr>
          <a:grpSpLocks/>
        </xdr:cNvGrpSpPr>
      </xdr:nvGrpSpPr>
      <xdr:grpSpPr bwMode="auto">
        <a:xfrm>
          <a:off x="95250" y="876300"/>
          <a:ext cx="685799" cy="866775"/>
          <a:chOff x="181" y="329"/>
          <a:chExt cx="1273" cy="1588"/>
        </a:xfrm>
      </xdr:grpSpPr>
      <xdr:pic>
        <xdr:nvPicPr>
          <xdr:cNvPr id="4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5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352425</xdr:colOff>
      <xdr:row>48</xdr:row>
      <xdr:rowOff>47625</xdr:rowOff>
    </xdr:from>
    <xdr:to>
      <xdr:col>1</xdr:col>
      <xdr:colOff>495300</xdr:colOff>
      <xdr:row>48</xdr:row>
      <xdr:rowOff>285750</xdr:rowOff>
    </xdr:to>
    <xdr:sp macro="" textlink="">
      <xdr:nvSpPr>
        <xdr:cNvPr id="7" name="Flèche vers le bas 6"/>
        <xdr:cNvSpPr/>
      </xdr:nvSpPr>
      <xdr:spPr>
        <a:xfrm>
          <a:off x="533400" y="11144250"/>
          <a:ext cx="142875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790575</xdr:colOff>
      <xdr:row>48</xdr:row>
      <xdr:rowOff>47625</xdr:rowOff>
    </xdr:from>
    <xdr:to>
      <xdr:col>3</xdr:col>
      <xdr:colOff>933450</xdr:colOff>
      <xdr:row>48</xdr:row>
      <xdr:rowOff>285750</xdr:rowOff>
    </xdr:to>
    <xdr:sp macro="" textlink="">
      <xdr:nvSpPr>
        <xdr:cNvPr id="8" name="Flèche vers le bas 7"/>
        <xdr:cNvSpPr/>
      </xdr:nvSpPr>
      <xdr:spPr>
        <a:xfrm>
          <a:off x="2266950" y="11144250"/>
          <a:ext cx="142875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47625</xdr:colOff>
      <xdr:row>49</xdr:row>
      <xdr:rowOff>104775</xdr:rowOff>
    </xdr:from>
    <xdr:to>
      <xdr:col>4</xdr:col>
      <xdr:colOff>342900</xdr:colOff>
      <xdr:row>49</xdr:row>
      <xdr:rowOff>219075</xdr:rowOff>
    </xdr:to>
    <xdr:sp macro="" textlink="">
      <xdr:nvSpPr>
        <xdr:cNvPr id="9" name="Flèche droite 8"/>
        <xdr:cNvSpPr/>
      </xdr:nvSpPr>
      <xdr:spPr>
        <a:xfrm>
          <a:off x="3238500" y="11515725"/>
          <a:ext cx="2952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28575</xdr:colOff>
      <xdr:row>49</xdr:row>
      <xdr:rowOff>123825</xdr:rowOff>
    </xdr:from>
    <xdr:to>
      <xdr:col>9</xdr:col>
      <xdr:colOff>209550</xdr:colOff>
      <xdr:row>49</xdr:row>
      <xdr:rowOff>200025</xdr:rowOff>
    </xdr:to>
    <xdr:sp macro="" textlink="">
      <xdr:nvSpPr>
        <xdr:cNvPr id="10" name="Flèche droite 9"/>
        <xdr:cNvSpPr/>
      </xdr:nvSpPr>
      <xdr:spPr>
        <a:xfrm>
          <a:off x="4724400" y="11534775"/>
          <a:ext cx="1809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47625</xdr:colOff>
      <xdr:row>49</xdr:row>
      <xdr:rowOff>104775</xdr:rowOff>
    </xdr:from>
    <xdr:to>
      <xdr:col>4</xdr:col>
      <xdr:colOff>342900</xdr:colOff>
      <xdr:row>49</xdr:row>
      <xdr:rowOff>219075</xdr:rowOff>
    </xdr:to>
    <xdr:sp macro="" textlink="">
      <xdr:nvSpPr>
        <xdr:cNvPr id="11" name="Flèche droite 10"/>
        <xdr:cNvSpPr/>
      </xdr:nvSpPr>
      <xdr:spPr>
        <a:xfrm>
          <a:off x="3238500" y="11172825"/>
          <a:ext cx="2952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28575</xdr:colOff>
      <xdr:row>49</xdr:row>
      <xdr:rowOff>123825</xdr:rowOff>
    </xdr:from>
    <xdr:to>
      <xdr:col>9</xdr:col>
      <xdr:colOff>209550</xdr:colOff>
      <xdr:row>49</xdr:row>
      <xdr:rowOff>200025</xdr:rowOff>
    </xdr:to>
    <xdr:sp macro="" textlink="">
      <xdr:nvSpPr>
        <xdr:cNvPr id="12" name="Flèche droite 11"/>
        <xdr:cNvSpPr/>
      </xdr:nvSpPr>
      <xdr:spPr>
        <a:xfrm>
          <a:off x="4724400" y="11191875"/>
          <a:ext cx="1809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1</xdr:col>
      <xdr:colOff>523874</xdr:colOff>
      <xdr:row>48</xdr:row>
      <xdr:rowOff>285750</xdr:rowOff>
    </xdr:from>
    <xdr:ext cx="628555" cy="419099"/>
    <xdr:sp macro="" textlink="">
      <xdr:nvSpPr>
        <xdr:cNvPr id="13" name="ZoneTexte 12"/>
        <xdr:cNvSpPr txBox="1"/>
      </xdr:nvSpPr>
      <xdr:spPr>
        <a:xfrm>
          <a:off x="704849" y="11039475"/>
          <a:ext cx="628555" cy="419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latin typeface="+mj-lt"/>
            </a:rPr>
            <a:t>/30 points</a:t>
          </a:r>
        </a:p>
      </xdr:txBody>
    </xdr:sp>
    <xdr:clientData/>
  </xdr:oneCellAnchor>
  <xdr:oneCellAnchor>
    <xdr:from>
      <xdr:col>3</xdr:col>
      <xdr:colOff>1104899</xdr:colOff>
      <xdr:row>48</xdr:row>
      <xdr:rowOff>295275</xdr:rowOff>
    </xdr:from>
    <xdr:ext cx="628555" cy="419099"/>
    <xdr:sp macro="" textlink="">
      <xdr:nvSpPr>
        <xdr:cNvPr id="14" name="ZoneTexte 13"/>
        <xdr:cNvSpPr txBox="1"/>
      </xdr:nvSpPr>
      <xdr:spPr>
        <a:xfrm>
          <a:off x="2581274" y="11049000"/>
          <a:ext cx="628555" cy="419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latin typeface="+mj-lt"/>
            </a:rPr>
            <a:t>/30 points</a:t>
          </a:r>
        </a:p>
      </xdr:txBody>
    </xdr:sp>
    <xdr:clientData/>
  </xdr:oneCellAnchor>
  <xdr:twoCellAnchor editAs="oneCell">
    <xdr:from>
      <xdr:col>3</xdr:col>
      <xdr:colOff>352425</xdr:colOff>
      <xdr:row>5</xdr:row>
      <xdr:rowOff>180975</xdr:rowOff>
    </xdr:from>
    <xdr:to>
      <xdr:col>3</xdr:col>
      <xdr:colOff>1323975</xdr:colOff>
      <xdr:row>8</xdr:row>
      <xdr:rowOff>98626</xdr:rowOff>
    </xdr:to>
    <xdr:pic>
      <xdr:nvPicPr>
        <xdr:cNvPr id="15" name="Image 14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8800" y="1162050"/>
          <a:ext cx="971550" cy="48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104775</xdr:colOff>
      <xdr:row>2</xdr:row>
      <xdr:rowOff>295275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76200" y="0"/>
          <a:ext cx="742950" cy="800100"/>
          <a:chOff x="181" y="329"/>
          <a:chExt cx="1273" cy="1588"/>
        </a:xfrm>
      </xdr:grpSpPr>
      <xdr:pic>
        <xdr:nvPicPr>
          <xdr:cNvPr id="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85725</xdr:colOff>
      <xdr:row>34</xdr:row>
      <xdr:rowOff>123825</xdr:rowOff>
    </xdr:from>
    <xdr:to>
      <xdr:col>2</xdr:col>
      <xdr:colOff>438150</xdr:colOff>
      <xdr:row>37</xdr:row>
      <xdr:rowOff>180975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85725" y="9344025"/>
          <a:ext cx="1781175" cy="666750"/>
          <a:chOff x="571" y="15158"/>
          <a:chExt cx="3135" cy="983"/>
        </a:xfrm>
      </xdr:grpSpPr>
      <xdr:pic>
        <xdr:nvPicPr>
          <xdr:cNvPr id="6" name="Picture 8" descr="Logo REGIO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39" y="15158"/>
            <a:ext cx="1500" cy="983"/>
          </a:xfrm>
          <a:prstGeom prst="rect">
            <a:avLst/>
          </a:prstGeom>
          <a:noFill/>
        </xdr:spPr>
      </xdr:pic>
      <xdr:pic>
        <xdr:nvPicPr>
          <xdr:cNvPr id="7" name="Picture 7" descr="logo_conseil%20de%20l'europ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71" y="15337"/>
            <a:ext cx="1034" cy="660"/>
          </a:xfrm>
          <a:prstGeom prst="rect">
            <a:avLst/>
          </a:prstGeom>
          <a:noFill/>
        </xdr:spPr>
      </xdr:pic>
      <xdr:pic>
        <xdr:nvPicPr>
          <xdr:cNvPr id="8" name="Picture 6" descr="log_academi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656" y="15194"/>
            <a:ext cx="1050" cy="80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190500</xdr:colOff>
      <xdr:row>3</xdr:row>
      <xdr:rowOff>85725</xdr:rowOff>
    </xdr:from>
    <xdr:to>
      <xdr:col>9</xdr:col>
      <xdr:colOff>390525</xdr:colOff>
      <xdr:row>8</xdr:row>
      <xdr:rowOff>180975</xdr:rowOff>
    </xdr:to>
    <xdr:sp macro="" textlink="">
      <xdr:nvSpPr>
        <xdr:cNvPr id="9" name="ZoneTexte 8"/>
        <xdr:cNvSpPr txBox="1"/>
      </xdr:nvSpPr>
      <xdr:spPr>
        <a:xfrm>
          <a:off x="190500" y="904875"/>
          <a:ext cx="5895975" cy="104775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400" b="1">
              <a:solidFill>
                <a:srgbClr val="0070C0"/>
              </a:solidFill>
              <a:latin typeface="+mj-lt"/>
              <a:ea typeface="+mn-ea"/>
              <a:cs typeface="+mn-cs"/>
            </a:rPr>
            <a:t>BACCALAURÉAT PROFESSIONNEL 3 ans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SPÉCIALITÉ RESTAURATION - CERTIFICATION INTERMÉDIAIRE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Option : CUISINE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8</xdr:row>
      <xdr:rowOff>171989</xdr:rowOff>
    </xdr:from>
    <xdr:ext cx="6353174" cy="751936"/>
    <xdr:sp macro="" textlink="">
      <xdr:nvSpPr>
        <xdr:cNvPr id="10" name="Rectangle 9"/>
        <xdr:cNvSpPr/>
      </xdr:nvSpPr>
      <xdr:spPr>
        <a:xfrm>
          <a:off x="0" y="1943639"/>
          <a:ext cx="6353174" cy="75193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5000" b="1" cap="none" spc="0">
              <a:ln w="11430"/>
              <a:solidFill>
                <a:schemeClr val="accent6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j-lt"/>
            </a:rPr>
            <a:t>Livret </a:t>
          </a:r>
          <a:r>
            <a:rPr lang="fr-FR" sz="5000" b="1" cap="none" spc="0" baseline="0">
              <a:ln w="11430"/>
              <a:solidFill>
                <a:schemeClr val="accent6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j-lt"/>
            </a:rPr>
            <a:t> d'Examen</a:t>
          </a:r>
          <a:endParaRPr lang="fr-FR" sz="5000" b="1" cap="none" spc="0">
            <a:ln w="11430"/>
            <a:solidFill>
              <a:schemeClr val="accent6">
                <a:lumMod val="75000"/>
              </a:schemeClr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8</xdr:col>
      <xdr:colOff>276226</xdr:colOff>
      <xdr:row>0</xdr:row>
      <xdr:rowOff>123825</xdr:rowOff>
    </xdr:from>
    <xdr:to>
      <xdr:col>9</xdr:col>
      <xdr:colOff>600076</xdr:colOff>
      <xdr:row>2</xdr:row>
      <xdr:rowOff>108151</xdr:rowOff>
    </xdr:to>
    <xdr:pic>
      <xdr:nvPicPr>
        <xdr:cNvPr id="12" name="Image 11" descr="LOGO LMHT REMANI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324476" y="123825"/>
          <a:ext cx="971550" cy="489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3</xdr:row>
      <xdr:rowOff>123825</xdr:rowOff>
    </xdr:from>
    <xdr:to>
      <xdr:col>1</xdr:col>
      <xdr:colOff>1375</xdr:colOff>
      <xdr:row>8</xdr:row>
      <xdr:rowOff>9525</xdr:rowOff>
    </xdr:to>
    <xdr:pic>
      <xdr:nvPicPr>
        <xdr:cNvPr id="2" name="Image 1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581025"/>
          <a:ext cx="1172950" cy="5905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</xdr:row>
      <xdr:rowOff>66675</xdr:rowOff>
    </xdr:from>
    <xdr:to>
      <xdr:col>1</xdr:col>
      <xdr:colOff>419100</xdr:colOff>
      <xdr:row>7</xdr:row>
      <xdr:rowOff>133350</xdr:rowOff>
    </xdr:to>
    <xdr:grpSp>
      <xdr:nvGrpSpPr>
        <xdr:cNvPr id="3" name="Group 43"/>
        <xdr:cNvGrpSpPr>
          <a:grpSpLocks/>
        </xdr:cNvGrpSpPr>
      </xdr:nvGrpSpPr>
      <xdr:grpSpPr bwMode="auto">
        <a:xfrm>
          <a:off x="47625" y="638175"/>
          <a:ext cx="590550" cy="828675"/>
          <a:chOff x="181" y="329"/>
          <a:chExt cx="1273" cy="1588"/>
        </a:xfrm>
      </xdr:grpSpPr>
      <xdr:pic>
        <xdr:nvPicPr>
          <xdr:cNvPr id="4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5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581025</xdr:colOff>
      <xdr:row>41</xdr:row>
      <xdr:rowOff>9526</xdr:rowOff>
    </xdr:from>
    <xdr:to>
      <xdr:col>6</xdr:col>
      <xdr:colOff>152400</xdr:colOff>
      <xdr:row>42</xdr:row>
      <xdr:rowOff>1</xdr:rowOff>
    </xdr:to>
    <xdr:sp macro="" textlink="">
      <xdr:nvSpPr>
        <xdr:cNvPr id="4097" name="AutoShape 7"/>
        <xdr:cNvSpPr>
          <a:spLocks noChangeArrowheads="1"/>
        </xdr:cNvSpPr>
      </xdr:nvSpPr>
      <xdr:spPr bwMode="auto">
        <a:xfrm>
          <a:off x="3257550" y="9563101"/>
          <a:ext cx="781050" cy="304800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3</xdr:row>
      <xdr:rowOff>38100</xdr:rowOff>
    </xdr:from>
    <xdr:to>
      <xdr:col>13</xdr:col>
      <xdr:colOff>419100</xdr:colOff>
      <xdr:row>5</xdr:row>
      <xdr:rowOff>28575</xdr:rowOff>
    </xdr:to>
    <xdr:sp macro="" textlink="">
      <xdr:nvSpPr>
        <xdr:cNvPr id="12" name="AutoShape 9"/>
        <xdr:cNvSpPr>
          <a:spLocks noChangeArrowheads="1"/>
        </xdr:cNvSpPr>
      </xdr:nvSpPr>
      <xdr:spPr bwMode="auto">
        <a:xfrm>
          <a:off x="5581650" y="609600"/>
          <a:ext cx="1057275" cy="371475"/>
        </a:xfrm>
        <a:prstGeom prst="hexagon">
          <a:avLst>
            <a:gd name="adj" fmla="val 74265"/>
            <a:gd name="vf" fmla="val 115470"/>
          </a:avLst>
        </a:prstGeom>
        <a:solidFill>
          <a:srgbClr val="B6DDE8"/>
        </a:solidFill>
        <a:ln w="9525">
          <a:solidFill>
            <a:srgbClr val="548DD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3</xdr:row>
      <xdr:rowOff>85725</xdr:rowOff>
    </xdr:from>
    <xdr:to>
      <xdr:col>13</xdr:col>
      <xdr:colOff>304800</xdr:colOff>
      <xdr:row>4</xdr:row>
      <xdr:rowOff>152400</xdr:rowOff>
    </xdr:to>
    <xdr:sp macro="" textlink="">
      <xdr:nvSpPr>
        <xdr:cNvPr id="13" name="Zone de texte 2"/>
        <xdr:cNvSpPr txBox="1">
          <a:spLocks noChangeArrowheads="1"/>
        </xdr:cNvSpPr>
      </xdr:nvSpPr>
      <xdr:spPr bwMode="auto">
        <a:xfrm>
          <a:off x="5781675" y="657225"/>
          <a:ext cx="7429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EP2 - SE1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oneCellAnchor>
    <xdr:from>
      <xdr:col>13</xdr:col>
      <xdr:colOff>49988</xdr:colOff>
      <xdr:row>35</xdr:row>
      <xdr:rowOff>304800</xdr:rowOff>
    </xdr:from>
    <xdr:ext cx="345479" cy="254237"/>
    <xdr:sp macro="" textlink="">
      <xdr:nvSpPr>
        <xdr:cNvPr id="14" name="ZoneTexte 13"/>
        <xdr:cNvSpPr txBox="1"/>
      </xdr:nvSpPr>
      <xdr:spPr>
        <a:xfrm>
          <a:off x="6174563" y="885825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oneCellAnchor>
    <xdr:from>
      <xdr:col>13</xdr:col>
      <xdr:colOff>107138</xdr:colOff>
      <xdr:row>28</xdr:row>
      <xdr:rowOff>95250</xdr:rowOff>
    </xdr:from>
    <xdr:ext cx="345479" cy="254237"/>
    <xdr:sp macro="" textlink="">
      <xdr:nvSpPr>
        <xdr:cNvPr id="15" name="ZoneTexte 14"/>
        <xdr:cNvSpPr txBox="1"/>
      </xdr:nvSpPr>
      <xdr:spPr>
        <a:xfrm>
          <a:off x="6231713" y="65151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/20</a:t>
          </a:r>
        </a:p>
      </xdr:txBody>
    </xdr:sp>
    <xdr:clientData/>
  </xdr:oneCellAnchor>
  <xdr:oneCellAnchor>
    <xdr:from>
      <xdr:col>13</xdr:col>
      <xdr:colOff>57150</xdr:colOff>
      <xdr:row>23</xdr:row>
      <xdr:rowOff>76200</xdr:rowOff>
    </xdr:from>
    <xdr:ext cx="345479" cy="254237"/>
    <xdr:sp macro="" textlink="">
      <xdr:nvSpPr>
        <xdr:cNvPr id="16" name="ZoneTexte 15"/>
        <xdr:cNvSpPr txBox="1"/>
      </xdr:nvSpPr>
      <xdr:spPr>
        <a:xfrm>
          <a:off x="6181725" y="51054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/20</a:t>
          </a:r>
        </a:p>
      </xdr:txBody>
    </xdr:sp>
    <xdr:clientData/>
  </xdr:oneCellAnchor>
  <xdr:oneCellAnchor>
    <xdr:from>
      <xdr:col>13</xdr:col>
      <xdr:colOff>104775</xdr:colOff>
      <xdr:row>26</xdr:row>
      <xdr:rowOff>28575</xdr:rowOff>
    </xdr:from>
    <xdr:ext cx="345479" cy="254237"/>
    <xdr:sp macro="" textlink="">
      <xdr:nvSpPr>
        <xdr:cNvPr id="17" name="ZoneTexte 16"/>
        <xdr:cNvSpPr txBox="1"/>
      </xdr:nvSpPr>
      <xdr:spPr>
        <a:xfrm>
          <a:off x="6229350" y="5819775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/20</a:t>
          </a:r>
        </a:p>
      </xdr:txBody>
    </xdr:sp>
    <xdr:clientData/>
  </xdr:oneCellAnchor>
  <xdr:oneCellAnchor>
    <xdr:from>
      <xdr:col>13</xdr:col>
      <xdr:colOff>76200</xdr:colOff>
      <xdr:row>34</xdr:row>
      <xdr:rowOff>76200</xdr:rowOff>
    </xdr:from>
    <xdr:ext cx="345479" cy="254237"/>
    <xdr:sp macro="" textlink="">
      <xdr:nvSpPr>
        <xdr:cNvPr id="18" name="ZoneTexte 17"/>
        <xdr:cNvSpPr txBox="1"/>
      </xdr:nvSpPr>
      <xdr:spPr>
        <a:xfrm>
          <a:off x="6200775" y="8277225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oneCellAnchor>
    <xdr:from>
      <xdr:col>13</xdr:col>
      <xdr:colOff>47625</xdr:colOff>
      <xdr:row>30</xdr:row>
      <xdr:rowOff>161925</xdr:rowOff>
    </xdr:from>
    <xdr:ext cx="345479" cy="254237"/>
    <xdr:sp macro="" textlink="">
      <xdr:nvSpPr>
        <xdr:cNvPr id="19" name="ZoneTexte 18"/>
        <xdr:cNvSpPr txBox="1"/>
      </xdr:nvSpPr>
      <xdr:spPr>
        <a:xfrm>
          <a:off x="6172200" y="7277100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oneCellAnchor>
    <xdr:from>
      <xdr:col>13</xdr:col>
      <xdr:colOff>76200</xdr:colOff>
      <xdr:row>13</xdr:row>
      <xdr:rowOff>228600</xdr:rowOff>
    </xdr:from>
    <xdr:ext cx="345479" cy="254237"/>
    <xdr:sp macro="" textlink="">
      <xdr:nvSpPr>
        <xdr:cNvPr id="20" name="ZoneTexte 19"/>
        <xdr:cNvSpPr txBox="1"/>
      </xdr:nvSpPr>
      <xdr:spPr>
        <a:xfrm>
          <a:off x="6200775" y="2619375"/>
          <a:ext cx="345479" cy="254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100" b="1">
              <a:latin typeface="Arial Narrow" pitchFamily="34" charset="0"/>
            </a:rPr>
            <a:t>/10</a:t>
          </a:r>
        </a:p>
      </xdr:txBody>
    </xdr:sp>
    <xdr:clientData/>
  </xdr:oneCellAnchor>
  <xdr:twoCellAnchor>
    <xdr:from>
      <xdr:col>3</xdr:col>
      <xdr:colOff>581025</xdr:colOff>
      <xdr:row>41</xdr:row>
      <xdr:rowOff>9526</xdr:rowOff>
    </xdr:from>
    <xdr:to>
      <xdr:col>6</xdr:col>
      <xdr:colOff>152400</xdr:colOff>
      <xdr:row>42</xdr:row>
      <xdr:rowOff>1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3295650" y="9696451"/>
          <a:ext cx="781050" cy="304800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1375</xdr:colOff>
      <xdr:row>5</xdr:row>
      <xdr:rowOff>85725</xdr:rowOff>
    </xdr:to>
    <xdr:pic>
      <xdr:nvPicPr>
        <xdr:cNvPr id="2" name="Image 1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95325"/>
          <a:ext cx="1375" cy="847725"/>
        </a:xfrm>
        <a:prstGeom prst="rect">
          <a:avLst/>
        </a:prstGeom>
      </xdr:spPr>
    </xdr:pic>
    <xdr:clientData/>
  </xdr:twoCellAnchor>
  <xdr:twoCellAnchor>
    <xdr:from>
      <xdr:col>1</xdr:col>
      <xdr:colOff>19051</xdr:colOff>
      <xdr:row>2</xdr:row>
      <xdr:rowOff>180975</xdr:rowOff>
    </xdr:from>
    <xdr:to>
      <xdr:col>1</xdr:col>
      <xdr:colOff>561975</xdr:colOff>
      <xdr:row>7</xdr:row>
      <xdr:rowOff>28575</xdr:rowOff>
    </xdr:to>
    <xdr:grpSp>
      <xdr:nvGrpSpPr>
        <xdr:cNvPr id="7" name="Group 43"/>
        <xdr:cNvGrpSpPr>
          <a:grpSpLocks/>
        </xdr:cNvGrpSpPr>
      </xdr:nvGrpSpPr>
      <xdr:grpSpPr bwMode="auto">
        <a:xfrm>
          <a:off x="400051" y="561975"/>
          <a:ext cx="542924" cy="809625"/>
          <a:chOff x="181" y="329"/>
          <a:chExt cx="1273" cy="1588"/>
        </a:xfrm>
      </xdr:grpSpPr>
      <xdr:pic>
        <xdr:nvPicPr>
          <xdr:cNvPr id="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76200</xdr:rowOff>
    </xdr:from>
    <xdr:to>
      <xdr:col>1</xdr:col>
      <xdr:colOff>168992</xdr:colOff>
      <xdr:row>7</xdr:row>
      <xdr:rowOff>123825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647700"/>
          <a:ext cx="407117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60</xdr:row>
      <xdr:rowOff>76201</xdr:rowOff>
    </xdr:from>
    <xdr:to>
      <xdr:col>1</xdr:col>
      <xdr:colOff>168992</xdr:colOff>
      <xdr:row>64</xdr:row>
      <xdr:rowOff>76201</xdr:rowOff>
    </xdr:to>
    <xdr:pic>
      <xdr:nvPicPr>
        <xdr:cNvPr id="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12220576"/>
          <a:ext cx="407117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819151</xdr:colOff>
      <xdr:row>58</xdr:row>
      <xdr:rowOff>76200</xdr:rowOff>
    </xdr:from>
    <xdr:to>
      <xdr:col>12</xdr:col>
      <xdr:colOff>409576</xdr:colOff>
      <xdr:row>60</xdr:row>
      <xdr:rowOff>104775</xdr:rowOff>
    </xdr:to>
    <xdr:sp macro="" textlink="">
      <xdr:nvSpPr>
        <xdr:cNvPr id="9" name="Hexagone 8"/>
        <xdr:cNvSpPr/>
      </xdr:nvSpPr>
      <xdr:spPr>
        <a:xfrm>
          <a:off x="5734051" y="11763375"/>
          <a:ext cx="1219200" cy="409575"/>
        </a:xfrm>
        <a:prstGeom prst="hexagon">
          <a:avLst>
            <a:gd name="adj" fmla="val 101744"/>
            <a:gd name="vf" fmla="val 115470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EP2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9</xdr:col>
      <xdr:colOff>133350</xdr:colOff>
      <xdr:row>97</xdr:row>
      <xdr:rowOff>0</xdr:rowOff>
    </xdr:to>
    <xdr:sp macro="" textlink="">
      <xdr:nvSpPr>
        <xdr:cNvPr id="14" name="Flèche droite 13"/>
        <xdr:cNvSpPr/>
      </xdr:nvSpPr>
      <xdr:spPr>
        <a:xfrm>
          <a:off x="4191000" y="18621375"/>
          <a:ext cx="676275" cy="33337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1219201</xdr:colOff>
      <xdr:row>1</xdr:row>
      <xdr:rowOff>114300</xdr:rowOff>
    </xdr:from>
    <xdr:to>
      <xdr:col>13</xdr:col>
      <xdr:colOff>9525</xdr:colOff>
      <xdr:row>3</xdr:row>
      <xdr:rowOff>95250</xdr:rowOff>
    </xdr:to>
    <xdr:sp macro="" textlink="">
      <xdr:nvSpPr>
        <xdr:cNvPr id="24" name="Hexagone 23"/>
        <xdr:cNvSpPr/>
      </xdr:nvSpPr>
      <xdr:spPr>
        <a:xfrm>
          <a:off x="6134101" y="304800"/>
          <a:ext cx="1000124" cy="361950"/>
        </a:xfrm>
        <a:prstGeom prst="hexagon">
          <a:avLst>
            <a:gd name="adj" fmla="val 67105"/>
            <a:gd name="vf" fmla="val 11547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EP2 - S1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828675</xdr:colOff>
      <xdr:row>2</xdr:row>
      <xdr:rowOff>76200</xdr:rowOff>
    </xdr:from>
    <xdr:to>
      <xdr:col>13</xdr:col>
      <xdr:colOff>409575</xdr:colOff>
      <xdr:row>4</xdr:row>
      <xdr:rowOff>104775</xdr:rowOff>
    </xdr:to>
    <xdr:sp macro="" textlink="">
      <xdr:nvSpPr>
        <xdr:cNvPr id="3" name="Hexagone 2"/>
        <xdr:cNvSpPr/>
      </xdr:nvSpPr>
      <xdr:spPr>
        <a:xfrm>
          <a:off x="5743575" y="457200"/>
          <a:ext cx="1381125" cy="409575"/>
        </a:xfrm>
        <a:prstGeom prst="hexagon">
          <a:avLst>
            <a:gd name="adj" fmla="val 101744"/>
            <a:gd name="vf" fmla="val 115470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EP2</a:t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3</xdr:col>
      <xdr:colOff>219075</xdr:colOff>
      <xdr:row>22</xdr:row>
      <xdr:rowOff>161924</xdr:rowOff>
    </xdr:to>
    <xdr:sp macro="" textlink="">
      <xdr:nvSpPr>
        <xdr:cNvPr id="4" name="Hexagone 3"/>
        <xdr:cNvSpPr/>
      </xdr:nvSpPr>
      <xdr:spPr>
        <a:xfrm>
          <a:off x="0" y="3524250"/>
          <a:ext cx="1762125" cy="685799"/>
        </a:xfrm>
        <a:prstGeom prst="hexagon">
          <a:avLst>
            <a:gd name="adj" fmla="val 83688"/>
            <a:gd name="vf" fmla="val 11547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EP2</a:t>
          </a:r>
          <a:r>
            <a:rPr lang="fr-FR" sz="1800" b="1" baseline="0">
              <a:solidFill>
                <a:sysClr val="windowText" lastClr="000000"/>
              </a:solidFill>
            </a:rPr>
            <a:t> - SE1</a:t>
          </a:r>
          <a:endParaRPr lang="fr-FR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27</xdr:row>
      <xdr:rowOff>57151</xdr:rowOff>
    </xdr:from>
    <xdr:to>
      <xdr:col>3</xdr:col>
      <xdr:colOff>228600</xdr:colOff>
      <xdr:row>30</xdr:row>
      <xdr:rowOff>161925</xdr:rowOff>
    </xdr:to>
    <xdr:sp macro="" textlink="">
      <xdr:nvSpPr>
        <xdr:cNvPr id="5" name="Hexagone 4"/>
        <xdr:cNvSpPr/>
      </xdr:nvSpPr>
      <xdr:spPr>
        <a:xfrm>
          <a:off x="0" y="4991101"/>
          <a:ext cx="1771650" cy="676274"/>
        </a:xfrm>
        <a:prstGeom prst="hexagon">
          <a:avLst>
            <a:gd name="adj" fmla="val 86251"/>
            <a:gd name="vf" fmla="val 115470"/>
          </a:avLst>
        </a:prstGeom>
        <a:solidFill>
          <a:srgbClr val="66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EP2 - S2</a:t>
          </a:r>
        </a:p>
      </xdr:txBody>
    </xdr:sp>
    <xdr:clientData/>
  </xdr:twoCellAnchor>
  <xdr:twoCellAnchor>
    <xdr:from>
      <xdr:col>4</xdr:col>
      <xdr:colOff>447675</xdr:colOff>
      <xdr:row>20</xdr:row>
      <xdr:rowOff>171450</xdr:rowOff>
    </xdr:from>
    <xdr:to>
      <xdr:col>4</xdr:col>
      <xdr:colOff>1438275</xdr:colOff>
      <xdr:row>23</xdr:row>
      <xdr:rowOff>28575</xdr:rowOff>
    </xdr:to>
    <xdr:sp macro="" textlink="">
      <xdr:nvSpPr>
        <xdr:cNvPr id="6" name="Flèche droite 5"/>
        <xdr:cNvSpPr/>
      </xdr:nvSpPr>
      <xdr:spPr>
        <a:xfrm>
          <a:off x="2238375" y="3838575"/>
          <a:ext cx="990600" cy="42862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409575</xdr:colOff>
      <xdr:row>28</xdr:row>
      <xdr:rowOff>152400</xdr:rowOff>
    </xdr:from>
    <xdr:to>
      <xdr:col>4</xdr:col>
      <xdr:colOff>1400175</xdr:colOff>
      <xdr:row>31</xdr:row>
      <xdr:rowOff>66675</xdr:rowOff>
    </xdr:to>
    <xdr:sp macro="" textlink="">
      <xdr:nvSpPr>
        <xdr:cNvPr id="7" name="Flèche droite 6"/>
        <xdr:cNvSpPr/>
      </xdr:nvSpPr>
      <xdr:spPr>
        <a:xfrm>
          <a:off x="2200275" y="5372100"/>
          <a:ext cx="990600" cy="485775"/>
        </a:xfrm>
        <a:prstGeom prst="rightArrow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1666875</xdr:colOff>
      <xdr:row>43</xdr:row>
      <xdr:rowOff>9525</xdr:rowOff>
    </xdr:from>
    <xdr:to>
      <xdr:col>7</xdr:col>
      <xdr:colOff>133350</xdr:colOff>
      <xdr:row>46</xdr:row>
      <xdr:rowOff>171450</xdr:rowOff>
    </xdr:to>
    <xdr:sp macro="" textlink="">
      <xdr:nvSpPr>
        <xdr:cNvPr id="8" name="Rectangle 7"/>
        <xdr:cNvSpPr/>
      </xdr:nvSpPr>
      <xdr:spPr>
        <a:xfrm>
          <a:off x="3457575" y="8067675"/>
          <a:ext cx="809625" cy="733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133350</xdr:colOff>
      <xdr:row>43</xdr:row>
      <xdr:rowOff>19050</xdr:rowOff>
    </xdr:from>
    <xdr:to>
      <xdr:col>11</xdr:col>
      <xdr:colOff>1104900</xdr:colOff>
      <xdr:row>46</xdr:row>
      <xdr:rowOff>180975</xdr:rowOff>
    </xdr:to>
    <xdr:sp macro="" textlink="">
      <xdr:nvSpPr>
        <xdr:cNvPr id="9" name="Rectangle 8"/>
        <xdr:cNvSpPr/>
      </xdr:nvSpPr>
      <xdr:spPr>
        <a:xfrm>
          <a:off x="5048250" y="7981950"/>
          <a:ext cx="971550" cy="733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19050</xdr:colOff>
      <xdr:row>4</xdr:row>
      <xdr:rowOff>123825</xdr:rowOff>
    </xdr:from>
    <xdr:to>
      <xdr:col>1</xdr:col>
      <xdr:colOff>178517</xdr:colOff>
      <xdr:row>8</xdr:row>
      <xdr:rowOff>95250</xdr:rowOff>
    </xdr:to>
    <xdr:pic>
      <xdr:nvPicPr>
        <xdr:cNvPr id="10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19050" y="885825"/>
          <a:ext cx="407117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428625"/>
          <a:ext cx="676277" cy="90487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19</xdr:col>
      <xdr:colOff>923925</xdr:colOff>
      <xdr:row>3</xdr:row>
      <xdr:rowOff>123825</xdr:rowOff>
    </xdr:from>
    <xdr:to>
      <xdr:col>20</xdr:col>
      <xdr:colOff>1375</xdr:colOff>
      <xdr:row>6</xdr:row>
      <xdr:rowOff>228600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19</xdr:col>
      <xdr:colOff>85726</xdr:colOff>
      <xdr:row>2</xdr:row>
      <xdr:rowOff>28575</xdr:rowOff>
    </xdr:from>
    <xdr:to>
      <xdr:col>20</xdr:col>
      <xdr:colOff>85726</xdr:colOff>
      <xdr:row>7</xdr:row>
      <xdr:rowOff>152400</xdr:rowOff>
    </xdr:to>
    <xdr:grpSp>
      <xdr:nvGrpSpPr>
        <xdr:cNvPr id="10" name="Group 43"/>
        <xdr:cNvGrpSpPr>
          <a:grpSpLocks/>
        </xdr:cNvGrpSpPr>
      </xdr:nvGrpSpPr>
      <xdr:grpSpPr bwMode="auto">
        <a:xfrm>
          <a:off x="6867526" y="428625"/>
          <a:ext cx="762000" cy="904875"/>
          <a:chOff x="181" y="329"/>
          <a:chExt cx="1273" cy="1588"/>
        </a:xfrm>
      </xdr:grpSpPr>
      <xdr:pic>
        <xdr:nvPicPr>
          <xdr:cNvPr id="11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2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24</xdr:col>
      <xdr:colOff>0</xdr:colOff>
      <xdr:row>22</xdr:row>
      <xdr:rowOff>66675</xdr:rowOff>
    </xdr:from>
    <xdr:to>
      <xdr:col>24</xdr:col>
      <xdr:colOff>152400</xdr:colOff>
      <xdr:row>22</xdr:row>
      <xdr:rowOff>114300</xdr:rowOff>
    </xdr:to>
    <xdr:sp macro="" textlink="">
      <xdr:nvSpPr>
        <xdr:cNvPr id="13" name="Flèche droite 12"/>
        <xdr:cNvSpPr/>
      </xdr:nvSpPr>
      <xdr:spPr>
        <a:xfrm>
          <a:off x="9648825" y="37338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27</xdr:row>
      <xdr:rowOff>66675</xdr:rowOff>
    </xdr:from>
    <xdr:to>
      <xdr:col>24</xdr:col>
      <xdr:colOff>152400</xdr:colOff>
      <xdr:row>27</xdr:row>
      <xdr:rowOff>114300</xdr:rowOff>
    </xdr:to>
    <xdr:sp macro="" textlink="">
      <xdr:nvSpPr>
        <xdr:cNvPr id="14" name="Flèche droite 13"/>
        <xdr:cNvSpPr/>
      </xdr:nvSpPr>
      <xdr:spPr>
        <a:xfrm>
          <a:off x="9648825" y="459105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32</xdr:row>
      <xdr:rowOff>66675</xdr:rowOff>
    </xdr:from>
    <xdr:to>
      <xdr:col>24</xdr:col>
      <xdr:colOff>152400</xdr:colOff>
      <xdr:row>32</xdr:row>
      <xdr:rowOff>114300</xdr:rowOff>
    </xdr:to>
    <xdr:sp macro="" textlink="">
      <xdr:nvSpPr>
        <xdr:cNvPr id="15" name="Flèche droite 14"/>
        <xdr:cNvSpPr/>
      </xdr:nvSpPr>
      <xdr:spPr>
        <a:xfrm>
          <a:off x="9648825" y="54483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13</xdr:col>
      <xdr:colOff>28576</xdr:colOff>
      <xdr:row>9</xdr:row>
      <xdr:rowOff>19051</xdr:rowOff>
    </xdr:from>
    <xdr:to>
      <xdr:col>17</xdr:col>
      <xdr:colOff>276226</xdr:colOff>
      <xdr:row>11</xdr:row>
      <xdr:rowOff>9525</xdr:rowOff>
    </xdr:to>
    <xdr:sp macro="" textlink="">
      <xdr:nvSpPr>
        <xdr:cNvPr id="17" name="Hexagone 16"/>
        <xdr:cNvSpPr/>
      </xdr:nvSpPr>
      <xdr:spPr>
        <a:xfrm>
          <a:off x="5314951" y="1352551"/>
          <a:ext cx="1238250" cy="371474"/>
        </a:xfrm>
        <a:prstGeom prst="hexagon">
          <a:avLst>
            <a:gd name="adj" fmla="val 79931"/>
            <a:gd name="vf" fmla="val 11547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+mn-lt"/>
            </a:rPr>
            <a:t>EP1 - S1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695325</xdr:colOff>
      <xdr:row>3</xdr:row>
      <xdr:rowOff>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76200" y="0"/>
          <a:ext cx="619125" cy="857250"/>
          <a:chOff x="181" y="329"/>
          <a:chExt cx="1273" cy="1588"/>
        </a:xfrm>
      </xdr:grpSpPr>
      <xdr:pic>
        <xdr:nvPicPr>
          <xdr:cNvPr id="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85725</xdr:colOff>
      <xdr:row>35</xdr:row>
      <xdr:rowOff>123825</xdr:rowOff>
    </xdr:from>
    <xdr:to>
      <xdr:col>2</xdr:col>
      <xdr:colOff>438150</xdr:colOff>
      <xdr:row>38</xdr:row>
      <xdr:rowOff>180975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85725" y="9486900"/>
          <a:ext cx="1781175" cy="666750"/>
          <a:chOff x="571" y="15158"/>
          <a:chExt cx="3135" cy="983"/>
        </a:xfrm>
      </xdr:grpSpPr>
      <xdr:pic>
        <xdr:nvPicPr>
          <xdr:cNvPr id="7" name="Picture 8" descr="Logo REGIO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39" y="15158"/>
            <a:ext cx="1500" cy="983"/>
          </a:xfrm>
          <a:prstGeom prst="rect">
            <a:avLst/>
          </a:prstGeom>
          <a:noFill/>
        </xdr:spPr>
      </xdr:pic>
      <xdr:pic>
        <xdr:nvPicPr>
          <xdr:cNvPr id="8" name="Picture 7" descr="logo_conseil%20de%20l'europ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71" y="15337"/>
            <a:ext cx="1034" cy="660"/>
          </a:xfrm>
          <a:prstGeom prst="rect">
            <a:avLst/>
          </a:prstGeom>
          <a:noFill/>
        </xdr:spPr>
      </xdr:pic>
      <xdr:pic>
        <xdr:nvPicPr>
          <xdr:cNvPr id="9" name="Picture 6" descr="log_academi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656" y="15194"/>
            <a:ext cx="1050" cy="80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190500</xdr:colOff>
      <xdr:row>3</xdr:row>
      <xdr:rowOff>85725</xdr:rowOff>
    </xdr:from>
    <xdr:to>
      <xdr:col>9</xdr:col>
      <xdr:colOff>390525</xdr:colOff>
      <xdr:row>8</xdr:row>
      <xdr:rowOff>180975</xdr:rowOff>
    </xdr:to>
    <xdr:sp macro="" textlink="">
      <xdr:nvSpPr>
        <xdr:cNvPr id="10" name="ZoneTexte 9"/>
        <xdr:cNvSpPr txBox="1"/>
      </xdr:nvSpPr>
      <xdr:spPr>
        <a:xfrm>
          <a:off x="190500" y="942975"/>
          <a:ext cx="5895975" cy="104775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400" b="1">
              <a:solidFill>
                <a:srgbClr val="0070C0"/>
              </a:solidFill>
              <a:latin typeface="+mj-lt"/>
              <a:ea typeface="+mn-ea"/>
              <a:cs typeface="+mn-cs"/>
            </a:rPr>
            <a:t>BACCALAURÉAT PROFESSIONNEL 3 ans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SPÉCIALITÉ RESTAURATION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Option : CUISINE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8</xdr:row>
      <xdr:rowOff>171989</xdr:rowOff>
    </xdr:from>
    <xdr:ext cx="6353174" cy="751936"/>
    <xdr:sp macro="" textlink="">
      <xdr:nvSpPr>
        <xdr:cNvPr id="11" name="Rectangle 10"/>
        <xdr:cNvSpPr/>
      </xdr:nvSpPr>
      <xdr:spPr>
        <a:xfrm>
          <a:off x="0" y="1981739"/>
          <a:ext cx="6353174" cy="75193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5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Livret </a:t>
          </a:r>
          <a:r>
            <a:rPr lang="fr-FR" sz="5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 d'Examen</a:t>
          </a:r>
          <a:endParaRPr lang="fr-FR" sz="5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8</xdr:col>
      <xdr:colOff>266700</xdr:colOff>
      <xdr:row>1</xdr:row>
      <xdr:rowOff>47625</xdr:rowOff>
    </xdr:from>
    <xdr:to>
      <xdr:col>9</xdr:col>
      <xdr:colOff>590550</xdr:colOff>
      <xdr:row>2</xdr:row>
      <xdr:rowOff>222451</xdr:rowOff>
    </xdr:to>
    <xdr:pic>
      <xdr:nvPicPr>
        <xdr:cNvPr id="13" name="Image 12" descr="LOGO LMHT REMANI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314950" y="238125"/>
          <a:ext cx="971550" cy="4891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76200</xdr:rowOff>
    </xdr:from>
    <xdr:to>
      <xdr:col>1</xdr:col>
      <xdr:colOff>154452</xdr:colOff>
      <xdr:row>7</xdr:row>
      <xdr:rowOff>57150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647700"/>
          <a:ext cx="39257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1247775</xdr:colOff>
      <xdr:row>1</xdr:row>
      <xdr:rowOff>123825</xdr:rowOff>
    </xdr:from>
    <xdr:to>
      <xdr:col>14</xdr:col>
      <xdr:colOff>76200</xdr:colOff>
      <xdr:row>3</xdr:row>
      <xdr:rowOff>66675</xdr:rowOff>
    </xdr:to>
    <xdr:sp macro="" textlink="">
      <xdr:nvSpPr>
        <xdr:cNvPr id="5" name="Ellipse 4"/>
        <xdr:cNvSpPr/>
      </xdr:nvSpPr>
      <xdr:spPr>
        <a:xfrm>
          <a:off x="6172200" y="314325"/>
          <a:ext cx="971550" cy="32385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S1</a:t>
          </a:r>
        </a:p>
      </xdr:txBody>
    </xdr:sp>
    <xdr:clientData/>
  </xdr:twoCellAnchor>
  <xdr:twoCellAnchor>
    <xdr:from>
      <xdr:col>0</xdr:col>
      <xdr:colOff>9525</xdr:colOff>
      <xdr:row>61</xdr:row>
      <xdr:rowOff>133350</xdr:rowOff>
    </xdr:from>
    <xdr:to>
      <xdr:col>1</xdr:col>
      <xdr:colOff>168992</xdr:colOff>
      <xdr:row>64</xdr:row>
      <xdr:rowOff>85725</xdr:rowOff>
    </xdr:to>
    <xdr:pic>
      <xdr:nvPicPr>
        <xdr:cNvPr id="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9525" y="12658725"/>
          <a:ext cx="40711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10</xdr:col>
      <xdr:colOff>133350</xdr:colOff>
      <xdr:row>97</xdr:row>
      <xdr:rowOff>0</xdr:rowOff>
    </xdr:to>
    <xdr:sp macro="" textlink="">
      <xdr:nvSpPr>
        <xdr:cNvPr id="14" name="Flèche droite 13"/>
        <xdr:cNvSpPr/>
      </xdr:nvSpPr>
      <xdr:spPr>
        <a:xfrm>
          <a:off x="4191000" y="18621375"/>
          <a:ext cx="676275" cy="333375"/>
        </a:xfrm>
        <a:prstGeom prst="rightArrow">
          <a:avLst/>
        </a:prstGeom>
        <a:gradFill flip="none"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2700000" scaled="0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895350</xdr:colOff>
      <xdr:row>59</xdr:row>
      <xdr:rowOff>180975</xdr:rowOff>
    </xdr:from>
    <xdr:to>
      <xdr:col>13</xdr:col>
      <xdr:colOff>314325</xdr:colOff>
      <xdr:row>61</xdr:row>
      <xdr:rowOff>123825</xdr:rowOff>
    </xdr:to>
    <xdr:sp macro="" textlink="">
      <xdr:nvSpPr>
        <xdr:cNvPr id="23" name="Ellipse 22"/>
        <xdr:cNvSpPr/>
      </xdr:nvSpPr>
      <xdr:spPr>
        <a:xfrm>
          <a:off x="5810250" y="11868150"/>
          <a:ext cx="1047750" cy="32385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/>
            <a:t>E31</a:t>
          </a:r>
          <a:r>
            <a:rPr lang="fr-FR" sz="1100" b="1" baseline="0"/>
            <a:t> - </a:t>
          </a:r>
          <a:r>
            <a:rPr lang="fr-FR" sz="1100" b="1"/>
            <a:t>S1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MILE\Mes%20documents\My%20Working%20Space\Dossiers%20Professionnels%20Lyc&#233;e\Commandes%20LHT%20Mod&#232;le%2019-09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ILE/Mes%20documents/My%20Working%20Space/Dossiers%20Professionnels%20Lyc&#233;e/Commandes%20LHT%20Mod&#232;le%2019-09-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Lyc&#233;e%2000-01%20semestre%202/Notes%20de%20l'ann&#233;e/NOTES/RELEVE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%20Documents\Lyc&#233;e%2000-01%20semestre%202\Notes%20de%20l'ann&#233;e\NOTES\RELEVE~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meneur-ram@wanadoo.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tabSelected="1" workbookViewId="0">
      <selection activeCell="E24" sqref="E24"/>
    </sheetView>
  </sheetViews>
  <sheetFormatPr baseColWidth="10" defaultRowHeight="15"/>
  <cols>
    <col min="1" max="1" width="3.7109375" customWidth="1"/>
    <col min="2" max="2" width="35.7109375" customWidth="1"/>
    <col min="5" max="5" width="12.7109375" customWidth="1"/>
    <col min="7" max="7" width="2.7109375" customWidth="1"/>
    <col min="8" max="8" width="30.7109375" customWidth="1"/>
    <col min="9" max="9" width="2.7109375" customWidth="1"/>
    <col min="10" max="10" width="30.7109375" customWidth="1"/>
  </cols>
  <sheetData>
    <row r="1" spans="1:10" ht="25.5">
      <c r="A1" s="455" t="s">
        <v>451</v>
      </c>
      <c r="B1" s="455"/>
      <c r="C1" s="408" t="s">
        <v>422</v>
      </c>
      <c r="D1" s="407"/>
      <c r="E1" s="407"/>
      <c r="F1" s="407"/>
      <c r="G1" s="407"/>
      <c r="H1" s="407"/>
      <c r="I1" s="407"/>
      <c r="J1" s="407"/>
    </row>
    <row r="3" spans="1:10" ht="15.75">
      <c r="A3" s="453" t="s">
        <v>452</v>
      </c>
      <c r="B3" s="453"/>
      <c r="C3" s="453"/>
      <c r="D3" s="453"/>
      <c r="E3" s="453"/>
      <c r="F3" s="453"/>
      <c r="G3" s="453"/>
      <c r="H3" s="453"/>
      <c r="I3" s="453"/>
      <c r="J3" s="453"/>
    </row>
    <row r="4" spans="1:10" ht="15.75">
      <c r="A4" s="453" t="s">
        <v>362</v>
      </c>
      <c r="B4" s="453"/>
      <c r="C4" s="453"/>
      <c r="D4" s="453"/>
      <c r="E4" s="453"/>
      <c r="F4" s="453"/>
      <c r="G4" s="453"/>
      <c r="H4" s="453"/>
      <c r="I4" s="453"/>
      <c r="J4" s="453"/>
    </row>
    <row r="5" spans="1:10" s="183" customFormat="1">
      <c r="A5" s="190"/>
      <c r="B5" s="190"/>
      <c r="C5" s="190"/>
      <c r="D5" s="190"/>
      <c r="E5" s="190"/>
      <c r="F5" s="190"/>
    </row>
    <row r="6" spans="1:10" ht="20.100000000000001" customHeight="1">
      <c r="A6" s="454" t="s">
        <v>445</v>
      </c>
      <c r="B6" s="454"/>
      <c r="C6" s="454"/>
      <c r="D6" s="454"/>
      <c r="E6" s="454"/>
      <c r="F6" s="454"/>
    </row>
    <row r="7" spans="1:10" ht="20.100000000000001" customHeight="1">
      <c r="A7" s="456" t="s">
        <v>404</v>
      </c>
      <c r="B7" s="456"/>
      <c r="C7" s="127" t="s">
        <v>247</v>
      </c>
      <c r="D7" s="333" t="s">
        <v>446</v>
      </c>
      <c r="E7" s="258" t="s">
        <v>248</v>
      </c>
      <c r="F7" s="334" t="s">
        <v>446</v>
      </c>
    </row>
    <row r="8" spans="1:10">
      <c r="A8" s="124"/>
      <c r="B8" s="124"/>
      <c r="C8" s="124"/>
      <c r="D8" s="124"/>
      <c r="E8" s="124"/>
      <c r="F8" s="19"/>
    </row>
    <row r="9" spans="1:10">
      <c r="A9" s="457" t="s">
        <v>419</v>
      </c>
      <c r="B9" s="457"/>
      <c r="C9" s="462" t="s">
        <v>402</v>
      </c>
      <c r="D9" s="463"/>
      <c r="E9" s="457" t="s">
        <v>420</v>
      </c>
      <c r="F9" s="457"/>
    </row>
    <row r="10" spans="1:10" ht="15.75">
      <c r="A10" s="257">
        <v>1</v>
      </c>
      <c r="B10" s="398"/>
      <c r="C10" s="451"/>
      <c r="D10" s="452"/>
      <c r="E10" s="409"/>
      <c r="F10" s="406"/>
    </row>
    <row r="11" spans="1:10" ht="15.75">
      <c r="A11" s="257">
        <v>2</v>
      </c>
      <c r="B11" s="399"/>
      <c r="C11" s="451"/>
      <c r="D11" s="452"/>
      <c r="E11" s="409"/>
      <c r="F11" s="406"/>
    </row>
    <row r="12" spans="1:10" ht="15.75">
      <c r="A12" s="257">
        <v>3</v>
      </c>
      <c r="B12" s="400"/>
      <c r="C12" s="451"/>
      <c r="D12" s="452"/>
      <c r="E12" s="409"/>
      <c r="F12" s="406"/>
    </row>
    <row r="13" spans="1:10" ht="15.75">
      <c r="A13" s="257">
        <v>4</v>
      </c>
      <c r="B13" s="400"/>
      <c r="C13" s="451"/>
      <c r="D13" s="452"/>
      <c r="E13" s="409"/>
      <c r="F13" s="406"/>
    </row>
    <row r="14" spans="1:10" ht="15.75">
      <c r="A14" s="257">
        <v>5</v>
      </c>
      <c r="B14" s="400"/>
      <c r="C14" s="451"/>
      <c r="D14" s="452"/>
      <c r="E14" s="409"/>
      <c r="F14" s="406"/>
      <c r="H14" s="395"/>
    </row>
    <row r="15" spans="1:10" ht="15.75">
      <c r="A15" s="257">
        <v>6</v>
      </c>
      <c r="B15" s="399"/>
      <c r="C15" s="451"/>
      <c r="D15" s="452"/>
      <c r="E15" s="409"/>
      <c r="F15" s="406"/>
      <c r="H15" s="438" t="s">
        <v>450</v>
      </c>
      <c r="J15" s="330" t="s">
        <v>416</v>
      </c>
    </row>
    <row r="16" spans="1:10" ht="15.75">
      <c r="A16" s="257">
        <v>7</v>
      </c>
      <c r="B16" s="399"/>
      <c r="C16" s="451"/>
      <c r="D16" s="452"/>
      <c r="E16" s="409"/>
      <c r="F16" s="406"/>
      <c r="J16" s="169" t="s">
        <v>418</v>
      </c>
    </row>
    <row r="17" spans="1:10" ht="15.75">
      <c r="A17" s="257">
        <v>8</v>
      </c>
      <c r="B17" s="399"/>
      <c r="C17" s="451"/>
      <c r="D17" s="452"/>
      <c r="E17" s="409"/>
      <c r="F17" s="406"/>
      <c r="J17" s="329" t="s">
        <v>415</v>
      </c>
    </row>
    <row r="18" spans="1:10" ht="15.75">
      <c r="A18" s="257">
        <v>9</v>
      </c>
      <c r="B18" s="399"/>
      <c r="C18" s="451"/>
      <c r="D18" s="452"/>
      <c r="E18" s="409"/>
      <c r="F18" s="406"/>
      <c r="J18" s="169" t="s">
        <v>449</v>
      </c>
    </row>
    <row r="19" spans="1:10" ht="15.75">
      <c r="A19" s="257">
        <v>10</v>
      </c>
      <c r="B19" s="399"/>
      <c r="C19" s="451"/>
      <c r="D19" s="452"/>
      <c r="E19" s="409"/>
      <c r="F19" s="406"/>
    </row>
    <row r="20" spans="1:10" ht="15.75" customHeight="1">
      <c r="A20" s="257">
        <v>11</v>
      </c>
      <c r="B20" s="399"/>
      <c r="C20" s="451"/>
      <c r="D20" s="452"/>
      <c r="E20" s="409"/>
      <c r="F20" s="406"/>
    </row>
    <row r="21" spans="1:10" ht="15.75">
      <c r="A21" s="257">
        <v>12</v>
      </c>
      <c r="B21" s="335"/>
      <c r="C21" s="460"/>
      <c r="D21" s="461"/>
      <c r="E21" s="406"/>
      <c r="F21" s="406"/>
    </row>
    <row r="22" spans="1:10" s="280" customFormat="1" ht="15.75" customHeight="1">
      <c r="A22" s="337"/>
      <c r="B22" s="336"/>
      <c r="C22" s="450"/>
      <c r="D22" s="450"/>
      <c r="E22" s="446"/>
      <c r="F22" s="446"/>
    </row>
    <row r="23" spans="1:10" s="280" customFormat="1" ht="15.75" customHeight="1">
      <c r="A23" s="337"/>
      <c r="B23" s="336"/>
      <c r="C23" s="447"/>
      <c r="D23" s="447"/>
      <c r="E23" s="448"/>
      <c r="F23" s="448"/>
    </row>
    <row r="24" spans="1:10" ht="15.75">
      <c r="A24" s="19"/>
      <c r="B24" s="32"/>
      <c r="C24" s="19"/>
      <c r="D24" s="19"/>
      <c r="E24" s="19"/>
      <c r="F24" s="19"/>
      <c r="H24" s="296" t="s">
        <v>402</v>
      </c>
    </row>
    <row r="25" spans="1:10" ht="24.95" customHeight="1">
      <c r="B25" s="225" t="s">
        <v>274</v>
      </c>
      <c r="C25" s="470"/>
      <c r="D25" s="471"/>
      <c r="E25" s="471"/>
      <c r="F25" s="472"/>
      <c r="H25" s="338"/>
    </row>
    <row r="26" spans="1:10" ht="18">
      <c r="B26" s="125"/>
      <c r="C26" s="449" t="s">
        <v>369</v>
      </c>
      <c r="D26" s="449"/>
      <c r="E26" s="449"/>
      <c r="F26" s="449"/>
      <c r="G26" s="214"/>
      <c r="H26" s="221" t="s">
        <v>370</v>
      </c>
      <c r="I26" s="126"/>
      <c r="J26" s="223" t="s">
        <v>371</v>
      </c>
    </row>
    <row r="27" spans="1:10" ht="28.5">
      <c r="B27" s="215" t="s">
        <v>408</v>
      </c>
      <c r="C27" s="467"/>
      <c r="D27" s="468"/>
      <c r="E27" s="468"/>
      <c r="F27" s="469"/>
      <c r="G27" s="19"/>
      <c r="H27" s="339" t="s">
        <v>438</v>
      </c>
      <c r="I27" s="227"/>
      <c r="J27" s="340" t="s">
        <v>438</v>
      </c>
    </row>
    <row r="28" spans="1:10" ht="9.9499999999999993" customHeight="1">
      <c r="B28" s="216"/>
      <c r="C28" s="217"/>
      <c r="D28" s="218"/>
      <c r="E28" s="218"/>
      <c r="F28" s="218"/>
      <c r="G28" s="19"/>
      <c r="H28" s="222"/>
      <c r="I28" s="19"/>
      <c r="J28" s="224"/>
    </row>
    <row r="29" spans="1:10" ht="18">
      <c r="B29" s="216" t="s">
        <v>297</v>
      </c>
      <c r="C29" s="467" t="s">
        <v>436</v>
      </c>
      <c r="D29" s="468"/>
      <c r="E29" s="468"/>
      <c r="F29" s="469"/>
      <c r="G29" s="19"/>
      <c r="H29" s="339" t="s">
        <v>436</v>
      </c>
      <c r="I29" s="19"/>
      <c r="J29" s="340"/>
    </row>
    <row r="30" spans="1:10" ht="9.9499999999999993" customHeight="1">
      <c r="B30" s="216"/>
      <c r="C30" s="217"/>
      <c r="D30" s="219"/>
      <c r="E30" s="220"/>
      <c r="F30" s="219"/>
      <c r="G30" s="19"/>
      <c r="H30" s="222"/>
      <c r="I30" s="19"/>
      <c r="J30" s="224"/>
    </row>
    <row r="31" spans="1:10" ht="18">
      <c r="B31" s="216" t="s">
        <v>298</v>
      </c>
      <c r="C31" s="467" t="s">
        <v>437</v>
      </c>
      <c r="D31" s="468"/>
      <c r="E31" s="468"/>
      <c r="F31" s="469"/>
      <c r="G31" s="19"/>
      <c r="H31" s="339" t="s">
        <v>437</v>
      </c>
      <c r="I31" s="19"/>
      <c r="J31" s="340"/>
    </row>
    <row r="32" spans="1:10" ht="9.9499999999999993" customHeight="1"/>
    <row r="33" spans="2:8">
      <c r="B33" s="464" t="s">
        <v>407</v>
      </c>
      <c r="C33" s="290" t="s">
        <v>351</v>
      </c>
      <c r="D33" s="473"/>
      <c r="E33" s="473"/>
      <c r="F33" s="474"/>
      <c r="G33" s="123"/>
      <c r="H33" s="123"/>
    </row>
    <row r="34" spans="2:8">
      <c r="B34" s="465"/>
      <c r="C34" s="291" t="s">
        <v>352</v>
      </c>
      <c r="D34" s="475"/>
      <c r="E34" s="475"/>
      <c r="F34" s="476"/>
      <c r="G34" s="123"/>
      <c r="H34" s="123"/>
    </row>
    <row r="35" spans="2:8">
      <c r="B35" s="466"/>
      <c r="C35" s="292" t="s">
        <v>353</v>
      </c>
      <c r="D35" s="458"/>
      <c r="E35" s="458"/>
      <c r="F35" s="459"/>
      <c r="G35" s="123"/>
      <c r="H35" s="123"/>
    </row>
    <row r="36" spans="2:8">
      <c r="B36" s="123"/>
      <c r="C36" s="123"/>
      <c r="D36" s="123"/>
      <c r="E36" s="123"/>
      <c r="F36" s="123"/>
      <c r="G36" s="123"/>
      <c r="H36" s="123"/>
    </row>
    <row r="37" spans="2:8">
      <c r="B37" s="123"/>
      <c r="C37" s="123"/>
      <c r="D37" s="123"/>
      <c r="E37" s="123"/>
      <c r="F37" s="123"/>
      <c r="G37" s="123"/>
      <c r="H37" s="123"/>
    </row>
  </sheetData>
  <sheetProtection formatCells="0" selectLockedCells="1"/>
  <sortState ref="B10:B22">
    <sortCondition ref="B10"/>
  </sortState>
  <mergeCells count="33">
    <mergeCell ref="D35:F35"/>
    <mergeCell ref="C21:D21"/>
    <mergeCell ref="A9:B9"/>
    <mergeCell ref="C9:D9"/>
    <mergeCell ref="C16:D16"/>
    <mergeCell ref="C17:D17"/>
    <mergeCell ref="C18:D18"/>
    <mergeCell ref="C19:D19"/>
    <mergeCell ref="C20:D20"/>
    <mergeCell ref="B33:B35"/>
    <mergeCell ref="C27:F27"/>
    <mergeCell ref="C29:F29"/>
    <mergeCell ref="C31:F31"/>
    <mergeCell ref="C25:F25"/>
    <mergeCell ref="D33:F33"/>
    <mergeCell ref="D34:F34"/>
    <mergeCell ref="A3:J3"/>
    <mergeCell ref="A4:J4"/>
    <mergeCell ref="A6:F6"/>
    <mergeCell ref="C10:D10"/>
    <mergeCell ref="A1:B1"/>
    <mergeCell ref="A7:B7"/>
    <mergeCell ref="E9:F9"/>
    <mergeCell ref="C11:D11"/>
    <mergeCell ref="C12:D12"/>
    <mergeCell ref="C13:D13"/>
    <mergeCell ref="C14:D14"/>
    <mergeCell ref="C15:D15"/>
    <mergeCell ref="E22:F22"/>
    <mergeCell ref="C23:D23"/>
    <mergeCell ref="E23:F23"/>
    <mergeCell ref="C26:F26"/>
    <mergeCell ref="C22:D22"/>
  </mergeCells>
  <hyperlinks>
    <hyperlink ref="J17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Q112"/>
  <sheetViews>
    <sheetView workbookViewId="0">
      <selection activeCell="M78" sqref="M78:O90"/>
    </sheetView>
  </sheetViews>
  <sheetFormatPr baseColWidth="10" defaultRowHeight="15"/>
  <cols>
    <col min="1" max="1" width="3.7109375" style="36" customWidth="1"/>
    <col min="2" max="2" width="15.7109375" style="36" customWidth="1"/>
    <col min="3" max="5" width="3.28515625" style="36" customWidth="1"/>
    <col min="6" max="6" width="20.7109375" style="36" customWidth="1"/>
    <col min="7" max="8" width="6.7109375" style="36" customWidth="1"/>
    <col min="9" max="12" width="2.7109375" style="36" customWidth="1"/>
    <col min="13" max="13" width="20.7109375" style="36" customWidth="1"/>
    <col min="14" max="15" width="5.7109375" style="36" customWidth="1"/>
    <col min="16" max="16" width="1.7109375" style="36" customWidth="1"/>
    <col min="17" max="16384" width="11.42578125" style="36"/>
  </cols>
  <sheetData>
    <row r="1" spans="1:17">
      <c r="A1" s="662" t="s">
        <v>17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</row>
    <row r="2" spans="1:17">
      <c r="A2" s="541" t="s">
        <v>167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</row>
    <row r="3" spans="1:17">
      <c r="A3" s="519" t="s">
        <v>349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17" ht="12" customHeight="1">
      <c r="A4" s="663" t="s">
        <v>75</v>
      </c>
      <c r="B4" s="664"/>
      <c r="C4" s="664"/>
      <c r="D4" s="160"/>
      <c r="E4" s="665" t="str">
        <f>'LISTE -  ELEVES'!C1</f>
        <v>Lycée des Métiers de l'Hôtellerie et du Tourisme "Archipel Guadeloupe"</v>
      </c>
      <c r="F4" s="665"/>
      <c r="G4" s="665"/>
      <c r="H4" s="665"/>
      <c r="I4" s="665"/>
      <c r="J4" s="665"/>
      <c r="K4" s="665"/>
      <c r="L4" s="665"/>
      <c r="M4" s="665"/>
      <c r="N4" s="39"/>
      <c r="O4" s="39"/>
    </row>
    <row r="5" spans="1:17" ht="12" customHeight="1">
      <c r="A5" s="664"/>
      <c r="B5" s="664"/>
      <c r="C5" s="664"/>
      <c r="D5" s="160"/>
      <c r="E5" s="665"/>
      <c r="F5" s="665"/>
      <c r="G5" s="665"/>
      <c r="H5" s="665"/>
      <c r="I5" s="665"/>
      <c r="J5" s="665"/>
      <c r="K5" s="665"/>
      <c r="L5" s="665"/>
      <c r="M5" s="665"/>
      <c r="N5" s="1054" t="s">
        <v>368</v>
      </c>
      <c r="O5" s="1055"/>
    </row>
    <row r="6" spans="1:17" ht="12" customHeight="1">
      <c r="A6" s="664"/>
      <c r="B6" s="664"/>
      <c r="C6" s="664"/>
      <c r="D6" s="160"/>
      <c r="E6" s="948" t="s">
        <v>76</v>
      </c>
      <c r="F6" s="948"/>
      <c r="G6" s="948"/>
      <c r="H6" s="668">
        <f>'LISTE -  ELEVES'!C25</f>
        <v>0</v>
      </c>
      <c r="I6" s="669"/>
      <c r="J6" s="669"/>
      <c r="K6" s="669"/>
      <c r="L6" s="669"/>
      <c r="M6" s="669"/>
      <c r="N6" s="1056"/>
      <c r="O6" s="1057"/>
    </row>
    <row r="7" spans="1:17" ht="15.75">
      <c r="A7" s="664"/>
      <c r="B7" s="664"/>
      <c r="C7" s="664"/>
      <c r="D7" s="160"/>
      <c r="E7" s="948"/>
      <c r="F7" s="948"/>
      <c r="G7" s="948"/>
      <c r="H7" s="669"/>
      <c r="I7" s="669"/>
      <c r="J7" s="669"/>
      <c r="K7" s="669"/>
      <c r="L7" s="669"/>
      <c r="M7" s="669"/>
      <c r="N7" s="1058" t="str">
        <f>'LISTE -  ELEVES'!F7</f>
        <v>201….</v>
      </c>
      <c r="O7" s="1059"/>
    </row>
    <row r="8" spans="1:17" ht="15" customHeight="1">
      <c r="A8" s="1053" t="s">
        <v>237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Q8" s="171"/>
    </row>
    <row r="9" spans="1:17" s="40" customFormat="1" ht="14.25">
      <c r="A9" s="670" t="s">
        <v>77</v>
      </c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2"/>
    </row>
    <row r="10" spans="1:17" s="40" customFormat="1" ht="14.1" customHeight="1">
      <c r="A10" s="673" t="s">
        <v>78</v>
      </c>
      <c r="B10" s="674" t="s">
        <v>79</v>
      </c>
      <c r="C10" s="677" t="s">
        <v>80</v>
      </c>
      <c r="D10" s="678"/>
      <c r="E10" s="678"/>
      <c r="F10" s="678"/>
      <c r="G10" s="678"/>
      <c r="H10" s="679"/>
      <c r="I10" s="686" t="s">
        <v>81</v>
      </c>
      <c r="J10" s="686"/>
      <c r="K10" s="686"/>
      <c r="L10" s="686"/>
      <c r="M10" s="674" t="s">
        <v>82</v>
      </c>
      <c r="N10" s="690" t="s">
        <v>83</v>
      </c>
      <c r="O10" s="950" t="s">
        <v>84</v>
      </c>
    </row>
    <row r="11" spans="1:17" s="40" customFormat="1" ht="14.1" customHeight="1">
      <c r="A11" s="673"/>
      <c r="B11" s="675"/>
      <c r="C11" s="680"/>
      <c r="D11" s="681"/>
      <c r="E11" s="681"/>
      <c r="F11" s="681"/>
      <c r="G11" s="681"/>
      <c r="H11" s="682"/>
      <c r="I11" s="693" t="s">
        <v>7</v>
      </c>
      <c r="J11" s="694" t="s">
        <v>8</v>
      </c>
      <c r="K11" s="694"/>
      <c r="L11" s="695" t="s">
        <v>9</v>
      </c>
      <c r="M11" s="675"/>
      <c r="N11" s="691"/>
      <c r="O11" s="951"/>
    </row>
    <row r="12" spans="1:17" s="40" customFormat="1" ht="14.1" customHeight="1">
      <c r="A12" s="673"/>
      <c r="B12" s="676"/>
      <c r="C12" s="683"/>
      <c r="D12" s="684"/>
      <c r="E12" s="684"/>
      <c r="F12" s="684"/>
      <c r="G12" s="684"/>
      <c r="H12" s="685"/>
      <c r="I12" s="693"/>
      <c r="J12" s="41" t="s">
        <v>10</v>
      </c>
      <c r="K12" s="41" t="s">
        <v>11</v>
      </c>
      <c r="L12" s="695"/>
      <c r="M12" s="676"/>
      <c r="N12" s="692"/>
      <c r="O12" s="952"/>
    </row>
    <row r="13" spans="1:17" s="40" customFormat="1" ht="14.1" customHeight="1">
      <c r="A13" s="1044" t="s">
        <v>85</v>
      </c>
      <c r="B13" s="1045"/>
      <c r="C13" s="1045"/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6"/>
    </row>
    <row r="14" spans="1:17" s="40" customFormat="1" ht="20.100000000000001" customHeight="1">
      <c r="A14" s="705">
        <v>1</v>
      </c>
      <c r="B14" s="706" t="s">
        <v>86</v>
      </c>
      <c r="C14" s="707" t="s">
        <v>87</v>
      </c>
      <c r="D14" s="707"/>
      <c r="E14" s="707"/>
      <c r="F14" s="707"/>
      <c r="G14" s="707"/>
      <c r="H14" s="707"/>
      <c r="I14" s="355"/>
      <c r="J14" s="356"/>
      <c r="K14" s="356"/>
      <c r="L14" s="355"/>
      <c r="M14" s="42" t="s">
        <v>88</v>
      </c>
      <c r="N14" s="1035"/>
      <c r="O14" s="709" t="s">
        <v>363</v>
      </c>
    </row>
    <row r="15" spans="1:17" s="40" customFormat="1" ht="20.100000000000001" customHeight="1">
      <c r="A15" s="705"/>
      <c r="B15" s="706"/>
      <c r="C15" s="707" t="s">
        <v>89</v>
      </c>
      <c r="D15" s="707"/>
      <c r="E15" s="707"/>
      <c r="F15" s="707"/>
      <c r="G15" s="707"/>
      <c r="H15" s="707"/>
      <c r="I15" s="355"/>
      <c r="J15" s="356"/>
      <c r="K15" s="356"/>
      <c r="L15" s="355"/>
      <c r="M15" s="42" t="s">
        <v>90</v>
      </c>
      <c r="N15" s="1036"/>
      <c r="O15" s="709"/>
    </row>
    <row r="16" spans="1:17" s="40" customFormat="1" ht="18" customHeight="1">
      <c r="A16" s="705"/>
      <c r="B16" s="706"/>
      <c r="C16" s="707" t="s">
        <v>91</v>
      </c>
      <c r="D16" s="707"/>
      <c r="E16" s="707"/>
      <c r="F16" s="707"/>
      <c r="G16" s="707"/>
      <c r="H16" s="707"/>
      <c r="I16" s="355"/>
      <c r="J16" s="356"/>
      <c r="K16" s="356"/>
      <c r="L16" s="355"/>
      <c r="M16" s="42" t="s">
        <v>92</v>
      </c>
      <c r="N16" s="1036"/>
      <c r="O16" s="709"/>
    </row>
    <row r="17" spans="1:15" s="40" customFormat="1" ht="20.100000000000001" customHeight="1">
      <c r="A17" s="953">
        <v>4</v>
      </c>
      <c r="B17" s="718" t="s">
        <v>93</v>
      </c>
      <c r="C17" s="707" t="s">
        <v>94</v>
      </c>
      <c r="D17" s="707"/>
      <c r="E17" s="707"/>
      <c r="F17" s="707"/>
      <c r="G17" s="707"/>
      <c r="H17" s="707"/>
      <c r="I17" s="355"/>
      <c r="J17" s="356"/>
      <c r="K17" s="356"/>
      <c r="L17" s="355"/>
      <c r="M17" s="42" t="s">
        <v>95</v>
      </c>
      <c r="N17" s="1036"/>
      <c r="O17" s="709"/>
    </row>
    <row r="18" spans="1:15" s="40" customFormat="1" ht="21.95" customHeight="1">
      <c r="A18" s="953"/>
      <c r="B18" s="718"/>
      <c r="C18" s="707" t="s">
        <v>96</v>
      </c>
      <c r="D18" s="707"/>
      <c r="E18" s="707"/>
      <c r="F18" s="707"/>
      <c r="G18" s="707"/>
      <c r="H18" s="707"/>
      <c r="I18" s="355"/>
      <c r="J18" s="356"/>
      <c r="K18" s="356"/>
      <c r="L18" s="355"/>
      <c r="M18" s="42" t="s">
        <v>97</v>
      </c>
      <c r="N18" s="1036"/>
      <c r="O18" s="709"/>
    </row>
    <row r="19" spans="1:15" s="40" customFormat="1" ht="14.1" customHeight="1">
      <c r="A19" s="1044" t="s">
        <v>98</v>
      </c>
      <c r="B19" s="1045"/>
      <c r="C19" s="1045"/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6"/>
    </row>
    <row r="20" spans="1:15" s="40" customFormat="1" ht="27.95" customHeight="1">
      <c r="A20" s="705">
        <v>1</v>
      </c>
      <c r="B20" s="1060" t="s">
        <v>99</v>
      </c>
      <c r="C20" s="719" t="s">
        <v>100</v>
      </c>
      <c r="D20" s="719"/>
      <c r="E20" s="719"/>
      <c r="F20" s="719"/>
      <c r="G20" s="719"/>
      <c r="H20" s="719"/>
      <c r="I20" s="353"/>
      <c r="J20" s="354"/>
      <c r="K20" s="354"/>
      <c r="L20" s="353"/>
      <c r="M20" s="46" t="s">
        <v>101</v>
      </c>
      <c r="N20" s="1035"/>
      <c r="O20" s="1051" t="s">
        <v>364</v>
      </c>
    </row>
    <row r="21" spans="1:15" s="40" customFormat="1" ht="21.95" customHeight="1">
      <c r="A21" s="705"/>
      <c r="B21" s="1060"/>
      <c r="C21" s="719" t="s">
        <v>278</v>
      </c>
      <c r="D21" s="719"/>
      <c r="E21" s="719"/>
      <c r="F21" s="719"/>
      <c r="G21" s="719"/>
      <c r="H21" s="719"/>
      <c r="I21" s="353"/>
      <c r="J21" s="354"/>
      <c r="K21" s="354"/>
      <c r="L21" s="353"/>
      <c r="M21" s="46" t="s">
        <v>92</v>
      </c>
      <c r="N21" s="1036"/>
      <c r="O21" s="1052"/>
    </row>
    <row r="22" spans="1:15" ht="24" customHeight="1">
      <c r="A22" s="720" t="s">
        <v>102</v>
      </c>
      <c r="B22" s="721"/>
      <c r="C22" s="45" t="s">
        <v>103</v>
      </c>
      <c r="D22" s="45" t="s">
        <v>343</v>
      </c>
      <c r="E22" s="45" t="s">
        <v>386</v>
      </c>
      <c r="F22" s="1047" t="s">
        <v>403</v>
      </c>
      <c r="G22" s="1048"/>
      <c r="H22" s="1049"/>
      <c r="I22" s="1049"/>
      <c r="J22" s="1049"/>
      <c r="K22" s="1049"/>
      <c r="L22" s="1049"/>
      <c r="M22" s="1049"/>
      <c r="N22" s="1049"/>
      <c r="O22" s="1050"/>
    </row>
    <row r="23" spans="1:15" ht="15" customHeight="1">
      <c r="A23" s="705">
        <v>1</v>
      </c>
      <c r="B23" s="710" t="s">
        <v>105</v>
      </c>
      <c r="C23" s="351"/>
      <c r="D23" s="351"/>
      <c r="E23" s="351"/>
      <c r="F23" s="717" t="s">
        <v>106</v>
      </c>
      <c r="G23" s="717"/>
      <c r="H23" s="717"/>
      <c r="I23" s="342"/>
      <c r="J23" s="342"/>
      <c r="K23" s="342"/>
      <c r="L23" s="342"/>
      <c r="M23" s="710" t="s">
        <v>107</v>
      </c>
      <c r="N23" s="1035"/>
      <c r="O23" s="714" t="s">
        <v>177</v>
      </c>
    </row>
    <row r="24" spans="1:15" ht="15" customHeight="1">
      <c r="A24" s="705"/>
      <c r="B24" s="710"/>
      <c r="C24" s="351"/>
      <c r="D24" s="351"/>
      <c r="E24" s="351"/>
      <c r="F24" s="717" t="s">
        <v>108</v>
      </c>
      <c r="G24" s="717"/>
      <c r="H24" s="717"/>
      <c r="I24" s="342"/>
      <c r="J24" s="342"/>
      <c r="K24" s="342"/>
      <c r="L24" s="342"/>
      <c r="M24" s="710"/>
      <c r="N24" s="1036"/>
      <c r="O24" s="715"/>
    </row>
    <row r="25" spans="1:15" ht="15" customHeight="1">
      <c r="A25" s="705"/>
      <c r="B25" s="710"/>
      <c r="C25" s="351"/>
      <c r="D25" s="351"/>
      <c r="E25" s="351"/>
      <c r="F25" s="717" t="s">
        <v>109</v>
      </c>
      <c r="G25" s="717"/>
      <c r="H25" s="717"/>
      <c r="I25" s="342"/>
      <c r="J25" s="342"/>
      <c r="K25" s="342"/>
      <c r="L25" s="342"/>
      <c r="M25" s="710"/>
      <c r="N25" s="1036"/>
      <c r="O25" s="715"/>
    </row>
    <row r="26" spans="1:15" ht="15" customHeight="1">
      <c r="A26" s="705"/>
      <c r="B26" s="710"/>
      <c r="C26" s="351"/>
      <c r="D26" s="351"/>
      <c r="E26" s="351"/>
      <c r="F26" s="717" t="s">
        <v>110</v>
      </c>
      <c r="G26" s="717"/>
      <c r="H26" s="717"/>
      <c r="I26" s="342"/>
      <c r="J26" s="342"/>
      <c r="K26" s="342"/>
      <c r="L26" s="342"/>
      <c r="M26" s="710"/>
      <c r="N26" s="1036"/>
      <c r="O26" s="715"/>
    </row>
    <row r="27" spans="1:15" ht="15" customHeight="1">
      <c r="A27" s="705"/>
      <c r="B27" s="710"/>
      <c r="C27" s="351"/>
      <c r="D27" s="351"/>
      <c r="E27" s="351"/>
      <c r="F27" s="717" t="s">
        <v>111</v>
      </c>
      <c r="G27" s="717"/>
      <c r="H27" s="717"/>
      <c r="I27" s="342"/>
      <c r="J27" s="342"/>
      <c r="K27" s="342"/>
      <c r="L27" s="342"/>
      <c r="M27" s="710"/>
      <c r="N27" s="1036"/>
      <c r="O27" s="715"/>
    </row>
    <row r="28" spans="1:15" ht="15" customHeight="1">
      <c r="A28" s="705"/>
      <c r="B28" s="710"/>
      <c r="C28" s="351"/>
      <c r="D28" s="351"/>
      <c r="E28" s="351"/>
      <c r="F28" s="717" t="s">
        <v>112</v>
      </c>
      <c r="G28" s="717"/>
      <c r="H28" s="717"/>
      <c r="I28" s="342"/>
      <c r="J28" s="342"/>
      <c r="K28" s="342"/>
      <c r="L28" s="342"/>
      <c r="M28" s="710"/>
      <c r="N28" s="1036"/>
      <c r="O28" s="715"/>
    </row>
    <row r="29" spans="1:15" ht="15" customHeight="1">
      <c r="A29" s="705"/>
      <c r="B29" s="710"/>
      <c r="C29" s="351"/>
      <c r="D29" s="351"/>
      <c r="E29" s="351"/>
      <c r="F29" s="717" t="s">
        <v>113</v>
      </c>
      <c r="G29" s="717"/>
      <c r="H29" s="717"/>
      <c r="I29" s="342"/>
      <c r="J29" s="342"/>
      <c r="K29" s="342"/>
      <c r="L29" s="342"/>
      <c r="M29" s="710"/>
      <c r="N29" s="1036"/>
      <c r="O29" s="715"/>
    </row>
    <row r="30" spans="1:15" ht="21.95" customHeight="1">
      <c r="A30" s="705"/>
      <c r="B30" s="710"/>
      <c r="C30" s="351"/>
      <c r="D30" s="351"/>
      <c r="E30" s="351"/>
      <c r="F30" s="725" t="s">
        <v>114</v>
      </c>
      <c r="G30" s="737"/>
      <c r="H30" s="726"/>
      <c r="I30" s="342"/>
      <c r="J30" s="342"/>
      <c r="K30" s="342"/>
      <c r="L30" s="342"/>
      <c r="M30" s="710"/>
      <c r="N30" s="1036"/>
      <c r="O30" s="715"/>
    </row>
    <row r="31" spans="1:15" ht="20.100000000000001" customHeight="1">
      <c r="A31" s="705"/>
      <c r="B31" s="710"/>
      <c r="C31" s="351"/>
      <c r="D31" s="351"/>
      <c r="E31" s="351"/>
      <c r="F31" s="727" t="s">
        <v>115</v>
      </c>
      <c r="G31" s="727"/>
      <c r="H31" s="727"/>
      <c r="I31" s="342"/>
      <c r="J31" s="342"/>
      <c r="K31" s="342"/>
      <c r="L31" s="342"/>
      <c r="M31" s="710"/>
      <c r="N31" s="1036"/>
      <c r="O31" s="715"/>
    </row>
    <row r="32" spans="1:15" ht="15" customHeight="1">
      <c r="A32" s="705"/>
      <c r="B32" s="710"/>
      <c r="C32" s="351"/>
      <c r="D32" s="351"/>
      <c r="E32" s="351"/>
      <c r="F32" s="717" t="s">
        <v>116</v>
      </c>
      <c r="G32" s="717"/>
      <c r="H32" s="717"/>
      <c r="I32" s="342"/>
      <c r="J32" s="342"/>
      <c r="K32" s="342"/>
      <c r="L32" s="342"/>
      <c r="M32" s="710"/>
      <c r="N32" s="1036"/>
      <c r="O32" s="715"/>
    </row>
    <row r="33" spans="1:15" ht="15" customHeight="1">
      <c r="A33" s="705"/>
      <c r="B33" s="710"/>
      <c r="C33" s="351"/>
      <c r="D33" s="351"/>
      <c r="E33" s="351"/>
      <c r="F33" s="717" t="s">
        <v>256</v>
      </c>
      <c r="G33" s="717"/>
      <c r="H33" s="717"/>
      <c r="I33" s="342"/>
      <c r="J33" s="342"/>
      <c r="K33" s="342"/>
      <c r="L33" s="342"/>
      <c r="M33" s="710"/>
      <c r="N33" s="1037"/>
      <c r="O33" s="716"/>
    </row>
    <row r="34" spans="1:15" ht="21.95" customHeight="1">
      <c r="A34" s="705"/>
      <c r="B34" s="706" t="s">
        <v>117</v>
      </c>
      <c r="C34" s="351"/>
      <c r="D34" s="351"/>
      <c r="E34" s="351"/>
      <c r="F34" s="727" t="s">
        <v>120</v>
      </c>
      <c r="G34" s="727"/>
      <c r="H34" s="727"/>
      <c r="I34" s="342"/>
      <c r="J34" s="342"/>
      <c r="K34" s="342"/>
      <c r="L34" s="342"/>
      <c r="M34" s="735" t="s">
        <v>119</v>
      </c>
      <c r="N34" s="1035"/>
      <c r="O34" s="714" t="s">
        <v>365</v>
      </c>
    </row>
    <row r="35" spans="1:15" ht="21.95" customHeight="1">
      <c r="A35" s="705"/>
      <c r="B35" s="706"/>
      <c r="C35" s="351"/>
      <c r="D35" s="351"/>
      <c r="E35" s="351"/>
      <c r="F35" s="727" t="s">
        <v>178</v>
      </c>
      <c r="G35" s="727"/>
      <c r="H35" s="727"/>
      <c r="I35" s="342"/>
      <c r="J35" s="342"/>
      <c r="K35" s="342"/>
      <c r="L35" s="342"/>
      <c r="M35" s="735"/>
      <c r="N35" s="1036"/>
      <c r="O35" s="715"/>
    </row>
    <row r="36" spans="1:15" ht="15" customHeight="1">
      <c r="A36" s="705"/>
      <c r="B36" s="706"/>
      <c r="C36" s="351"/>
      <c r="D36" s="351"/>
      <c r="E36" s="351"/>
      <c r="F36" s="717" t="s">
        <v>121</v>
      </c>
      <c r="G36" s="717"/>
      <c r="H36" s="717"/>
      <c r="I36" s="342"/>
      <c r="J36" s="342"/>
      <c r="K36" s="342"/>
      <c r="L36" s="342"/>
      <c r="M36" s="735"/>
      <c r="N36" s="1036"/>
      <c r="O36" s="715"/>
    </row>
    <row r="37" spans="1:15" ht="15" customHeight="1">
      <c r="A37" s="705"/>
      <c r="B37" s="706"/>
      <c r="C37" s="351"/>
      <c r="D37" s="351"/>
      <c r="E37" s="351"/>
      <c r="F37" s="717" t="s">
        <v>122</v>
      </c>
      <c r="G37" s="717"/>
      <c r="H37" s="717"/>
      <c r="I37" s="342"/>
      <c r="J37" s="342"/>
      <c r="K37" s="342"/>
      <c r="L37" s="342"/>
      <c r="M37" s="735"/>
      <c r="N37" s="1036"/>
      <c r="O37" s="715"/>
    </row>
    <row r="38" spans="1:15" ht="15" customHeight="1">
      <c r="A38" s="705"/>
      <c r="B38" s="706"/>
      <c r="C38" s="351"/>
      <c r="D38" s="351"/>
      <c r="E38" s="351"/>
      <c r="F38" s="717" t="s">
        <v>123</v>
      </c>
      <c r="G38" s="717"/>
      <c r="H38" s="717"/>
      <c r="I38" s="342"/>
      <c r="J38" s="342"/>
      <c r="K38" s="342"/>
      <c r="L38" s="342"/>
      <c r="M38" s="735"/>
      <c r="N38" s="1037"/>
      <c r="O38" s="716"/>
    </row>
    <row r="39" spans="1:15" ht="12.95" customHeight="1">
      <c r="A39" s="705"/>
      <c r="B39" s="730" t="s">
        <v>124</v>
      </c>
      <c r="C39" s="1021" t="s">
        <v>125</v>
      </c>
      <c r="D39" s="1022"/>
      <c r="E39" s="1022"/>
      <c r="F39" s="1022"/>
      <c r="G39" s="1023"/>
      <c r="H39" s="47" t="s">
        <v>103</v>
      </c>
      <c r="I39" s="342"/>
      <c r="J39" s="342"/>
      <c r="K39" s="342"/>
      <c r="L39" s="342"/>
      <c r="M39" s="732" t="s">
        <v>126</v>
      </c>
      <c r="N39" s="1035"/>
      <c r="O39" s="714" t="s">
        <v>366</v>
      </c>
    </row>
    <row r="40" spans="1:15" ht="12.95" customHeight="1">
      <c r="A40" s="705"/>
      <c r="B40" s="730"/>
      <c r="C40" s="1024"/>
      <c r="D40" s="1025"/>
      <c r="E40" s="1025"/>
      <c r="F40" s="1025"/>
      <c r="G40" s="1026"/>
      <c r="H40" s="47" t="s">
        <v>343</v>
      </c>
      <c r="I40" s="342"/>
      <c r="J40" s="342"/>
      <c r="K40" s="342"/>
      <c r="L40" s="342"/>
      <c r="M40" s="733"/>
      <c r="N40" s="1036"/>
      <c r="O40" s="715"/>
    </row>
    <row r="41" spans="1:15" ht="12.95" customHeight="1">
      <c r="A41" s="705"/>
      <c r="B41" s="730"/>
      <c r="C41" s="1027"/>
      <c r="D41" s="1028"/>
      <c r="E41" s="1028"/>
      <c r="F41" s="1028"/>
      <c r="G41" s="1029"/>
      <c r="H41" s="47" t="s">
        <v>386</v>
      </c>
      <c r="I41" s="342"/>
      <c r="J41" s="342"/>
      <c r="K41" s="342"/>
      <c r="L41" s="342"/>
      <c r="M41" s="733"/>
      <c r="N41" s="1036"/>
      <c r="O41" s="715"/>
    </row>
    <row r="42" spans="1:15" ht="12.95" customHeight="1">
      <c r="A42" s="705"/>
      <c r="B42" s="730"/>
      <c r="C42" s="1021" t="s">
        <v>127</v>
      </c>
      <c r="D42" s="1022"/>
      <c r="E42" s="1022"/>
      <c r="F42" s="1022"/>
      <c r="G42" s="1023"/>
      <c r="H42" s="47" t="s">
        <v>103</v>
      </c>
      <c r="I42" s="342"/>
      <c r="J42" s="342"/>
      <c r="K42" s="342"/>
      <c r="L42" s="342"/>
      <c r="M42" s="733"/>
      <c r="N42" s="1036"/>
      <c r="O42" s="715"/>
    </row>
    <row r="43" spans="1:15" ht="12.95" customHeight="1">
      <c r="A43" s="705"/>
      <c r="B43" s="730"/>
      <c r="C43" s="1024"/>
      <c r="D43" s="1025"/>
      <c r="E43" s="1025"/>
      <c r="F43" s="1025"/>
      <c r="G43" s="1026"/>
      <c r="H43" s="47" t="s">
        <v>343</v>
      </c>
      <c r="I43" s="342"/>
      <c r="J43" s="342"/>
      <c r="K43" s="342"/>
      <c r="L43" s="342"/>
      <c r="M43" s="733"/>
      <c r="N43" s="1036"/>
      <c r="O43" s="715"/>
    </row>
    <row r="44" spans="1:15" ht="12.95" customHeight="1">
      <c r="A44" s="705"/>
      <c r="B44" s="730"/>
      <c r="C44" s="1027"/>
      <c r="D44" s="1028"/>
      <c r="E44" s="1028"/>
      <c r="F44" s="1028"/>
      <c r="G44" s="1029"/>
      <c r="H44" s="47" t="s">
        <v>386</v>
      </c>
      <c r="I44" s="342"/>
      <c r="J44" s="342"/>
      <c r="K44" s="342"/>
      <c r="L44" s="342"/>
      <c r="M44" s="733"/>
      <c r="N44" s="1037"/>
      <c r="O44" s="716"/>
    </row>
    <row r="45" spans="1:15" ht="30" customHeight="1">
      <c r="A45" s="162">
        <v>3</v>
      </c>
      <c r="B45" s="179" t="s">
        <v>344</v>
      </c>
      <c r="C45" s="1069" t="s">
        <v>345</v>
      </c>
      <c r="D45" s="1069"/>
      <c r="E45" s="1069"/>
      <c r="F45" s="1069"/>
      <c r="G45" s="1069"/>
      <c r="H45" s="1069"/>
      <c r="I45" s="342"/>
      <c r="J45" s="342"/>
      <c r="K45" s="342"/>
      <c r="L45" s="342"/>
      <c r="M45" s="181" t="s">
        <v>346</v>
      </c>
      <c r="N45" s="352"/>
      <c r="O45" s="180" t="s">
        <v>176</v>
      </c>
    </row>
    <row r="46" spans="1:15" ht="21.95" customHeight="1">
      <c r="A46" s="962">
        <v>5</v>
      </c>
      <c r="B46" s="730" t="s">
        <v>133</v>
      </c>
      <c r="C46" s="725" t="s">
        <v>134</v>
      </c>
      <c r="D46" s="737"/>
      <c r="E46" s="737"/>
      <c r="F46" s="737"/>
      <c r="G46" s="737"/>
      <c r="H46" s="726"/>
      <c r="I46" s="342"/>
      <c r="J46" s="342"/>
      <c r="K46" s="342"/>
      <c r="L46" s="342"/>
      <c r="M46" s="163" t="s">
        <v>135</v>
      </c>
      <c r="N46" s="1035"/>
      <c r="O46" s="714" t="s">
        <v>363</v>
      </c>
    </row>
    <row r="47" spans="1:15" ht="16.5">
      <c r="A47" s="962"/>
      <c r="B47" s="730"/>
      <c r="C47" s="725" t="s">
        <v>138</v>
      </c>
      <c r="D47" s="737"/>
      <c r="E47" s="737"/>
      <c r="F47" s="737"/>
      <c r="G47" s="737"/>
      <c r="H47" s="726"/>
      <c r="I47" s="342"/>
      <c r="J47" s="342"/>
      <c r="K47" s="342"/>
      <c r="L47" s="342"/>
      <c r="M47" s="163" t="s">
        <v>341</v>
      </c>
      <c r="N47" s="1036"/>
      <c r="O47" s="715"/>
    </row>
    <row r="48" spans="1:15" ht="21.95" customHeight="1">
      <c r="A48" s="962"/>
      <c r="B48" s="730" t="s">
        <v>139</v>
      </c>
      <c r="C48" s="725" t="s">
        <v>140</v>
      </c>
      <c r="D48" s="737"/>
      <c r="E48" s="737"/>
      <c r="F48" s="737"/>
      <c r="G48" s="737"/>
      <c r="H48" s="726"/>
      <c r="I48" s="342"/>
      <c r="J48" s="342"/>
      <c r="K48" s="342"/>
      <c r="L48" s="342"/>
      <c r="M48" s="46" t="s">
        <v>101</v>
      </c>
      <c r="N48" s="1036"/>
      <c r="O48" s="715"/>
    </row>
    <row r="49" spans="1:15" ht="15" customHeight="1">
      <c r="A49" s="962"/>
      <c r="B49" s="730"/>
      <c r="C49" s="956" t="s">
        <v>141</v>
      </c>
      <c r="D49" s="957"/>
      <c r="E49" s="957"/>
      <c r="F49" s="957"/>
      <c r="G49" s="958"/>
      <c r="H49" s="47" t="s">
        <v>103</v>
      </c>
      <c r="I49" s="342"/>
      <c r="J49" s="342"/>
      <c r="K49" s="342"/>
      <c r="L49" s="342"/>
      <c r="M49" s="736" t="s">
        <v>142</v>
      </c>
      <c r="N49" s="1036"/>
      <c r="O49" s="715"/>
    </row>
    <row r="50" spans="1:15" ht="15" customHeight="1">
      <c r="A50" s="962"/>
      <c r="B50" s="730"/>
      <c r="C50" s="1070"/>
      <c r="D50" s="1071"/>
      <c r="E50" s="1071"/>
      <c r="F50" s="1071"/>
      <c r="G50" s="1072"/>
      <c r="H50" s="47" t="s">
        <v>343</v>
      </c>
      <c r="I50" s="342"/>
      <c r="J50" s="342"/>
      <c r="K50" s="342"/>
      <c r="L50" s="342"/>
      <c r="M50" s="736"/>
      <c r="N50" s="1036"/>
      <c r="O50" s="715"/>
    </row>
    <row r="51" spans="1:15" ht="15" customHeight="1">
      <c r="A51" s="962"/>
      <c r="B51" s="730"/>
      <c r="C51" s="959"/>
      <c r="D51" s="960"/>
      <c r="E51" s="960"/>
      <c r="F51" s="960"/>
      <c r="G51" s="961"/>
      <c r="H51" s="47" t="s">
        <v>386</v>
      </c>
      <c r="I51" s="342"/>
      <c r="J51" s="342"/>
      <c r="K51" s="342"/>
      <c r="L51" s="342"/>
      <c r="M51" s="736"/>
      <c r="N51" s="1036"/>
      <c r="O51" s="715"/>
    </row>
    <row r="52" spans="1:15" ht="21.95" customHeight="1">
      <c r="A52" s="962"/>
      <c r="B52" s="730"/>
      <c r="C52" s="725" t="s">
        <v>143</v>
      </c>
      <c r="D52" s="737"/>
      <c r="E52" s="737"/>
      <c r="F52" s="737"/>
      <c r="G52" s="737"/>
      <c r="H52" s="726"/>
      <c r="I52" s="342"/>
      <c r="J52" s="342"/>
      <c r="K52" s="342"/>
      <c r="L52" s="342"/>
      <c r="M52" s="46" t="s">
        <v>101</v>
      </c>
      <c r="N52" s="1037"/>
      <c r="O52" s="716"/>
    </row>
    <row r="53" spans="1:15" s="49" customFormat="1" ht="12.75">
      <c r="A53" s="1031" t="s">
        <v>347</v>
      </c>
      <c r="B53" s="1032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3"/>
      <c r="N53" s="748" t="str">
        <f>IF((N14)&gt;0,SUM(N14,N20,N23,N34,N39,N45,N46),"")</f>
        <v/>
      </c>
      <c r="O53" s="967" t="s">
        <v>387</v>
      </c>
    </row>
    <row r="54" spans="1:15">
      <c r="A54" s="1034" t="s">
        <v>146</v>
      </c>
      <c r="B54" s="1034"/>
      <c r="C54" s="1030" t="s">
        <v>196</v>
      </c>
      <c r="D54" s="1030"/>
      <c r="E54" s="1030"/>
      <c r="F54" s="1030"/>
      <c r="G54" s="1030"/>
      <c r="H54" s="1030"/>
      <c r="I54" s="1030"/>
      <c r="J54" s="1030"/>
      <c r="K54" s="1030"/>
      <c r="L54" s="1030"/>
      <c r="M54" s="1030"/>
      <c r="N54" s="749"/>
      <c r="O54" s="968"/>
    </row>
    <row r="55" spans="1:15" ht="1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9" spans="1:15">
      <c r="A59" s="662" t="s">
        <v>17</v>
      </c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</row>
    <row r="60" spans="1:15">
      <c r="A60" s="541" t="s">
        <v>167</v>
      </c>
      <c r="B60" s="541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</row>
    <row r="61" spans="1:15">
      <c r="A61" s="519" t="s">
        <v>349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</row>
    <row r="62" spans="1:15">
      <c r="A62" s="663" t="s">
        <v>75</v>
      </c>
      <c r="B62" s="664"/>
      <c r="C62" s="664"/>
      <c r="D62" s="160"/>
      <c r="E62" s="663" t="str">
        <f>'LISTE -  ELEVES'!C1</f>
        <v>Lycée des Métiers de l'Hôtellerie et du Tourisme "Archipel Guadeloupe"</v>
      </c>
      <c r="F62" s="663"/>
      <c r="G62" s="663"/>
      <c r="H62" s="663"/>
      <c r="I62" s="663"/>
      <c r="J62" s="663"/>
      <c r="K62" s="663"/>
      <c r="L62" s="663"/>
      <c r="M62" s="663"/>
      <c r="N62" s="39"/>
      <c r="O62" s="39"/>
    </row>
    <row r="63" spans="1:15">
      <c r="A63" s="664"/>
      <c r="B63" s="664"/>
      <c r="C63" s="664"/>
      <c r="D63" s="160"/>
      <c r="E63" s="663"/>
      <c r="F63" s="663"/>
      <c r="G63" s="663"/>
      <c r="H63" s="663"/>
      <c r="I63" s="663"/>
      <c r="J63" s="663"/>
      <c r="K63" s="663"/>
      <c r="L63" s="663"/>
      <c r="M63" s="663"/>
    </row>
    <row r="64" spans="1:15" ht="15.75">
      <c r="A64" s="664"/>
      <c r="B64" s="664"/>
      <c r="C64" s="664"/>
      <c r="D64" s="160"/>
      <c r="E64" s="948" t="s">
        <v>76</v>
      </c>
      <c r="F64" s="948"/>
      <c r="G64" s="948"/>
      <c r="H64" s="668">
        <f>H6</f>
        <v>0</v>
      </c>
      <c r="I64" s="669"/>
      <c r="J64" s="669"/>
      <c r="K64" s="669"/>
      <c r="L64" s="669"/>
      <c r="M64" s="669"/>
      <c r="N64" s="1061" t="s">
        <v>368</v>
      </c>
      <c r="O64" s="1062"/>
    </row>
    <row r="65" spans="1:15" ht="15.75">
      <c r="A65" s="664"/>
      <c r="B65" s="664"/>
      <c r="C65" s="664"/>
      <c r="D65" s="160"/>
      <c r="E65" s="948"/>
      <c r="F65" s="948"/>
      <c r="G65" s="948"/>
      <c r="H65" s="669"/>
      <c r="I65" s="669"/>
      <c r="J65" s="669"/>
      <c r="K65" s="669"/>
      <c r="L65" s="669"/>
      <c r="M65" s="669"/>
      <c r="N65" s="1058" t="str">
        <f>'LISTE -  ELEVES'!F7</f>
        <v>201….</v>
      </c>
      <c r="O65" s="1059"/>
    </row>
    <row r="66" spans="1:15">
      <c r="A66" s="160"/>
      <c r="B66" s="160"/>
      <c r="C66" s="160"/>
      <c r="D66" s="160"/>
      <c r="E66" s="161"/>
      <c r="F66" s="161"/>
      <c r="G66" s="196"/>
      <c r="H66" s="53"/>
      <c r="I66" s="53"/>
      <c r="J66" s="53"/>
      <c r="K66" s="53"/>
      <c r="L66" s="53"/>
      <c r="M66" s="53"/>
    </row>
    <row r="67" spans="1:15">
      <c r="A67" s="160"/>
      <c r="B67" s="160"/>
      <c r="C67" s="160"/>
      <c r="D67" s="160"/>
      <c r="E67" s="161"/>
      <c r="F67" s="161"/>
      <c r="G67" s="196"/>
      <c r="H67" s="53"/>
      <c r="I67" s="53"/>
      <c r="J67" s="53"/>
      <c r="K67" s="53"/>
      <c r="L67" s="53"/>
      <c r="M67" s="53"/>
    </row>
    <row r="68" spans="1:15">
      <c r="A68" s="160"/>
      <c r="B68" s="160"/>
      <c r="C68" s="160"/>
      <c r="D68" s="160"/>
      <c r="E68" s="161"/>
      <c r="F68" s="161"/>
      <c r="G68" s="196"/>
      <c r="H68" s="53"/>
      <c r="I68" s="53"/>
      <c r="J68" s="53"/>
      <c r="K68" s="53"/>
      <c r="L68" s="53"/>
      <c r="M68" s="53"/>
    </row>
    <row r="69" spans="1:15">
      <c r="A69" s="160"/>
      <c r="B69" s="160"/>
      <c r="C69" s="160"/>
      <c r="D69" s="160"/>
      <c r="E69" s="161"/>
      <c r="F69" s="161"/>
      <c r="G69" s="196"/>
      <c r="H69" s="53"/>
      <c r="I69" s="53"/>
      <c r="J69" s="53"/>
      <c r="K69" s="53"/>
      <c r="L69" s="53"/>
      <c r="M69" s="53"/>
    </row>
    <row r="70" spans="1:15">
      <c r="A70" s="160"/>
      <c r="B70" s="160"/>
      <c r="C70" s="160"/>
      <c r="D70" s="160"/>
      <c r="E70" s="161"/>
      <c r="F70" s="161"/>
      <c r="G70" s="196"/>
      <c r="H70" s="53"/>
      <c r="I70" s="53"/>
      <c r="J70" s="53"/>
      <c r="K70" s="53"/>
      <c r="L70" s="53"/>
      <c r="M70" s="53"/>
    </row>
    <row r="74" spans="1:15" ht="15.75">
      <c r="A74" s="778" t="s">
        <v>350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</row>
    <row r="77" spans="1:15">
      <c r="A77" s="779" t="s">
        <v>148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1"/>
      <c r="M77" s="779" t="s">
        <v>23</v>
      </c>
      <c r="N77" s="780"/>
      <c r="O77" s="781"/>
    </row>
    <row r="78" spans="1:15">
      <c r="A78" s="969" t="s">
        <v>342</v>
      </c>
      <c r="B78" s="970"/>
      <c r="C78" s="971" t="s">
        <v>149</v>
      </c>
      <c r="D78" s="970"/>
      <c r="E78" s="970"/>
      <c r="F78" s="972"/>
      <c r="G78" s="197"/>
      <c r="H78" s="970" t="s">
        <v>150</v>
      </c>
      <c r="I78" s="970"/>
      <c r="J78" s="970"/>
      <c r="K78" s="970"/>
      <c r="L78" s="1039"/>
      <c r="M78" s="1012"/>
      <c r="N78" s="1013"/>
      <c r="O78" s="1014"/>
    </row>
    <row r="79" spans="1:15" s="57" customFormat="1" ht="5.0999999999999996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1015"/>
      <c r="N79" s="1016"/>
      <c r="O79" s="1017"/>
    </row>
    <row r="80" spans="1:15">
      <c r="A80" s="999" t="s">
        <v>151</v>
      </c>
      <c r="B80" s="1000"/>
      <c r="C80" s="973" t="str">
        <f>'LISTE -  ELEVES'!J27</f>
        <v>Emile F. PROMENEUR</v>
      </c>
      <c r="D80" s="974"/>
      <c r="E80" s="974"/>
      <c r="F80" s="975"/>
      <c r="G80" s="973"/>
      <c r="H80" s="974"/>
      <c r="I80" s="974"/>
      <c r="J80" s="974"/>
      <c r="K80" s="974"/>
      <c r="L80" s="1005"/>
      <c r="M80" s="1015"/>
      <c r="N80" s="1016"/>
      <c r="O80" s="1017"/>
    </row>
    <row r="81" spans="1:15">
      <c r="A81" s="999"/>
      <c r="B81" s="1000"/>
      <c r="C81" s="973"/>
      <c r="D81" s="974"/>
      <c r="E81" s="974"/>
      <c r="F81" s="975"/>
      <c r="G81" s="973"/>
      <c r="H81" s="974"/>
      <c r="I81" s="974"/>
      <c r="J81" s="974"/>
      <c r="K81" s="974"/>
      <c r="L81" s="1005"/>
      <c r="M81" s="1015"/>
      <c r="N81" s="1016"/>
      <c r="O81" s="1017"/>
    </row>
    <row r="82" spans="1:15">
      <c r="A82" s="999"/>
      <c r="B82" s="1000"/>
      <c r="C82" s="976"/>
      <c r="D82" s="977"/>
      <c r="E82" s="977"/>
      <c r="F82" s="978"/>
      <c r="G82" s="973"/>
      <c r="H82" s="974"/>
      <c r="I82" s="974"/>
      <c r="J82" s="974"/>
      <c r="K82" s="974"/>
      <c r="L82" s="1005"/>
      <c r="M82" s="1015"/>
      <c r="N82" s="1016"/>
      <c r="O82" s="1017"/>
    </row>
    <row r="83" spans="1:15">
      <c r="A83" s="999"/>
      <c r="B83" s="1000"/>
      <c r="C83" s="976"/>
      <c r="D83" s="977"/>
      <c r="E83" s="977"/>
      <c r="F83" s="978"/>
      <c r="G83" s="973"/>
      <c r="H83" s="974"/>
      <c r="I83" s="974"/>
      <c r="J83" s="974"/>
      <c r="K83" s="974"/>
      <c r="L83" s="1005"/>
      <c r="M83" s="1015"/>
      <c r="N83" s="1016"/>
      <c r="O83" s="1017"/>
    </row>
    <row r="84" spans="1:15" ht="5.0999999999999996" customHeight="1">
      <c r="A84" s="62"/>
      <c r="B84" s="165"/>
      <c r="C84" s="39"/>
      <c r="D84" s="39"/>
      <c r="E84" s="39"/>
      <c r="F84" s="39"/>
      <c r="G84" s="39"/>
      <c r="H84" s="39"/>
      <c r="I84" s="39"/>
      <c r="J84" s="39"/>
      <c r="K84" s="39"/>
      <c r="L84" s="64"/>
      <c r="M84" s="1015"/>
      <c r="N84" s="1016"/>
      <c r="O84" s="1017"/>
    </row>
    <row r="85" spans="1:15">
      <c r="A85" s="999" t="s">
        <v>152</v>
      </c>
      <c r="B85" s="1000"/>
      <c r="C85" s="1063"/>
      <c r="D85" s="1064"/>
      <c r="E85" s="1064"/>
      <c r="F85" s="1065"/>
      <c r="G85" s="1006"/>
      <c r="H85" s="1007"/>
      <c r="I85" s="1007"/>
      <c r="J85" s="1007"/>
      <c r="K85" s="1007"/>
      <c r="L85" s="1008"/>
      <c r="M85" s="1015"/>
      <c r="N85" s="1016"/>
      <c r="O85" s="1017"/>
    </row>
    <row r="86" spans="1:15">
      <c r="A86" s="999"/>
      <c r="B86" s="1000"/>
      <c r="C86" s="1063"/>
      <c r="D86" s="1064"/>
      <c r="E86" s="1064"/>
      <c r="F86" s="1065"/>
      <c r="G86" s="1006"/>
      <c r="H86" s="1007"/>
      <c r="I86" s="1007"/>
      <c r="J86" s="1007"/>
      <c r="K86" s="1007"/>
      <c r="L86" s="1008"/>
      <c r="M86" s="1015"/>
      <c r="N86" s="1016"/>
      <c r="O86" s="1017"/>
    </row>
    <row r="87" spans="1:15">
      <c r="A87" s="999"/>
      <c r="B87" s="1000"/>
      <c r="C87" s="1063"/>
      <c r="D87" s="1064"/>
      <c r="E87" s="1064"/>
      <c r="F87" s="1065"/>
      <c r="G87" s="1006"/>
      <c r="H87" s="1007"/>
      <c r="I87" s="1007"/>
      <c r="J87" s="1007"/>
      <c r="K87" s="1007"/>
      <c r="L87" s="1008"/>
      <c r="M87" s="1015"/>
      <c r="N87" s="1016"/>
      <c r="O87" s="1017"/>
    </row>
    <row r="88" spans="1:15">
      <c r="A88" s="999"/>
      <c r="B88" s="1000"/>
      <c r="C88" s="1063"/>
      <c r="D88" s="1064"/>
      <c r="E88" s="1064"/>
      <c r="F88" s="1065"/>
      <c r="G88" s="1006"/>
      <c r="H88" s="1007"/>
      <c r="I88" s="1007"/>
      <c r="J88" s="1007"/>
      <c r="K88" s="1007"/>
      <c r="L88" s="1008"/>
      <c r="M88" s="1015"/>
      <c r="N88" s="1016"/>
      <c r="O88" s="1017"/>
    </row>
    <row r="89" spans="1:15">
      <c r="A89" s="999"/>
      <c r="B89" s="1000"/>
      <c r="C89" s="1063"/>
      <c r="D89" s="1064"/>
      <c r="E89" s="1064"/>
      <c r="F89" s="1065"/>
      <c r="G89" s="1006"/>
      <c r="H89" s="1007"/>
      <c r="I89" s="1007"/>
      <c r="J89" s="1007"/>
      <c r="K89" s="1007"/>
      <c r="L89" s="1008"/>
      <c r="M89" s="1015"/>
      <c r="N89" s="1016"/>
      <c r="O89" s="1017"/>
    </row>
    <row r="90" spans="1:15">
      <c r="A90" s="1001"/>
      <c r="B90" s="1002"/>
      <c r="C90" s="1066"/>
      <c r="D90" s="1067"/>
      <c r="E90" s="1067"/>
      <c r="F90" s="1068"/>
      <c r="G90" s="1009"/>
      <c r="H90" s="1010"/>
      <c r="I90" s="1010"/>
      <c r="J90" s="1010"/>
      <c r="K90" s="1010"/>
      <c r="L90" s="1011"/>
      <c r="M90" s="1018"/>
      <c r="N90" s="1019"/>
      <c r="O90" s="1020"/>
    </row>
    <row r="96" spans="1:15" ht="18" customHeight="1">
      <c r="M96" s="1041" t="str">
        <f>N53</f>
        <v/>
      </c>
      <c r="N96" s="1040" t="s">
        <v>413</v>
      </c>
      <c r="O96" s="773"/>
    </row>
    <row r="97" spans="1:15" ht="20.25">
      <c r="F97" s="761" t="s">
        <v>348</v>
      </c>
      <c r="G97" s="761"/>
      <c r="H97" s="761"/>
      <c r="M97" s="1042"/>
      <c r="N97" s="616"/>
      <c r="O97" s="775"/>
    </row>
    <row r="98" spans="1:15" ht="18" customHeight="1">
      <c r="M98" s="1043"/>
      <c r="N98" s="776"/>
      <c r="O98" s="777"/>
    </row>
    <row r="105" spans="1:15">
      <c r="M105" s="986" t="str">
        <f>'LISTE -  ELEVES'!C1</f>
        <v>Lycée des Métiers de l'Hôtellerie et du Tourisme "Archipel Guadeloupe"</v>
      </c>
      <c r="N105" s="987"/>
      <c r="O105" s="987"/>
    </row>
    <row r="106" spans="1:15">
      <c r="M106" s="987"/>
      <c r="N106" s="987"/>
      <c r="O106" s="987"/>
    </row>
    <row r="107" spans="1:15">
      <c r="M107" s="357" t="s">
        <v>412</v>
      </c>
    </row>
    <row r="112" spans="1:15" ht="15" customHeight="1">
      <c r="A112" s="1038" t="s">
        <v>156</v>
      </c>
      <c r="B112" s="1038"/>
      <c r="C112" s="164"/>
      <c r="D112" s="164"/>
    </row>
  </sheetData>
  <sheetProtection password="D031" sheet="1" objects="1" scenarios="1" formatCells="0" selectLockedCells="1"/>
  <mergeCells count="118">
    <mergeCell ref="B20:B21"/>
    <mergeCell ref="N65:O65"/>
    <mergeCell ref="N64:O64"/>
    <mergeCell ref="C85:F90"/>
    <mergeCell ref="G85:L90"/>
    <mergeCell ref="G80:L83"/>
    <mergeCell ref="M78:O90"/>
    <mergeCell ref="N53:N54"/>
    <mergeCell ref="O53:O54"/>
    <mergeCell ref="F34:H34"/>
    <mergeCell ref="M23:M33"/>
    <mergeCell ref="N23:N33"/>
    <mergeCell ref="O23:O33"/>
    <mergeCell ref="F24:H24"/>
    <mergeCell ref="F25:H25"/>
    <mergeCell ref="F26:H26"/>
    <mergeCell ref="F27:H27"/>
    <mergeCell ref="F30:H30"/>
    <mergeCell ref="F31:H31"/>
    <mergeCell ref="F32:H32"/>
    <mergeCell ref="F33:H33"/>
    <mergeCell ref="C45:H45"/>
    <mergeCell ref="C49:G51"/>
    <mergeCell ref="H64:M65"/>
    <mergeCell ref="A1:O1"/>
    <mergeCell ref="A2:O2"/>
    <mergeCell ref="A3:O3"/>
    <mergeCell ref="A4:C7"/>
    <mergeCell ref="E4:M5"/>
    <mergeCell ref="H6:M7"/>
    <mergeCell ref="A9:O9"/>
    <mergeCell ref="A10:A12"/>
    <mergeCell ref="B10:B12"/>
    <mergeCell ref="C10:H12"/>
    <mergeCell ref="I10:L10"/>
    <mergeCell ref="M10:M12"/>
    <mergeCell ref="N10:N12"/>
    <mergeCell ref="O10:O12"/>
    <mergeCell ref="I11:I12"/>
    <mergeCell ref="J11:K11"/>
    <mergeCell ref="L11:L12"/>
    <mergeCell ref="E6:G7"/>
    <mergeCell ref="A8:O8"/>
    <mergeCell ref="N5:O6"/>
    <mergeCell ref="N7:O7"/>
    <mergeCell ref="A13:O13"/>
    <mergeCell ref="A14:A16"/>
    <mergeCell ref="B14:B16"/>
    <mergeCell ref="C14:H14"/>
    <mergeCell ref="N14:N18"/>
    <mergeCell ref="O14:O18"/>
    <mergeCell ref="C15:H15"/>
    <mergeCell ref="C16:H16"/>
    <mergeCell ref="A17:A18"/>
    <mergeCell ref="B17:B18"/>
    <mergeCell ref="C17:H17"/>
    <mergeCell ref="C18:H18"/>
    <mergeCell ref="A19:O19"/>
    <mergeCell ref="C20:H20"/>
    <mergeCell ref="A22:B22"/>
    <mergeCell ref="F22:O22"/>
    <mergeCell ref="F28:H28"/>
    <mergeCell ref="F29:H29"/>
    <mergeCell ref="A23:A44"/>
    <mergeCell ref="B23:B33"/>
    <mergeCell ref="F23:H23"/>
    <mergeCell ref="C21:H21"/>
    <mergeCell ref="C42:G44"/>
    <mergeCell ref="O20:O21"/>
    <mergeCell ref="N20:N21"/>
    <mergeCell ref="F38:H38"/>
    <mergeCell ref="B39:B44"/>
    <mergeCell ref="M39:M44"/>
    <mergeCell ref="N39:N44"/>
    <mergeCell ref="O39:O44"/>
    <mergeCell ref="B34:B38"/>
    <mergeCell ref="M34:M38"/>
    <mergeCell ref="N34:N38"/>
    <mergeCell ref="O34:O38"/>
    <mergeCell ref="F35:H35"/>
    <mergeCell ref="A20:A21"/>
    <mergeCell ref="A112:B112"/>
    <mergeCell ref="A80:B83"/>
    <mergeCell ref="C80:F81"/>
    <mergeCell ref="C82:F83"/>
    <mergeCell ref="A85:B90"/>
    <mergeCell ref="F97:H97"/>
    <mergeCell ref="A74:O74"/>
    <mergeCell ref="A77:L77"/>
    <mergeCell ref="M77:O77"/>
    <mergeCell ref="A78:B78"/>
    <mergeCell ref="C78:F78"/>
    <mergeCell ref="H78:L78"/>
    <mergeCell ref="N96:O98"/>
    <mergeCell ref="M96:M98"/>
    <mergeCell ref="M105:O106"/>
    <mergeCell ref="E64:G65"/>
    <mergeCell ref="C52:H52"/>
    <mergeCell ref="F36:H36"/>
    <mergeCell ref="F37:H37"/>
    <mergeCell ref="C39:G41"/>
    <mergeCell ref="M49:M51"/>
    <mergeCell ref="C54:M54"/>
    <mergeCell ref="A59:O59"/>
    <mergeCell ref="A60:O60"/>
    <mergeCell ref="A61:O61"/>
    <mergeCell ref="A62:C65"/>
    <mergeCell ref="E62:M63"/>
    <mergeCell ref="A53:M53"/>
    <mergeCell ref="A54:B54"/>
    <mergeCell ref="A46:A52"/>
    <mergeCell ref="B46:B47"/>
    <mergeCell ref="C46:H46"/>
    <mergeCell ref="N46:N52"/>
    <mergeCell ref="O46:O52"/>
    <mergeCell ref="C47:H47"/>
    <mergeCell ref="B48:B52"/>
    <mergeCell ref="C48:H48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AG79"/>
  <sheetViews>
    <sheetView topLeftCell="A25" workbookViewId="0">
      <selection activeCell="AE30" sqref="AE30"/>
    </sheetView>
  </sheetViews>
  <sheetFormatPr baseColWidth="10" defaultRowHeight="15"/>
  <cols>
    <col min="1" max="1" width="2.7109375" style="289" customWidth="1"/>
    <col min="2" max="2" width="7.7109375" style="289" customWidth="1"/>
    <col min="3" max="3" width="2.7109375" style="289" customWidth="1"/>
    <col min="4" max="4" width="3.7109375" style="289" customWidth="1"/>
    <col min="5" max="5" width="14.7109375" style="289" customWidth="1"/>
    <col min="6" max="13" width="2.7109375" style="289" customWidth="1"/>
    <col min="14" max="14" width="10.7109375" style="289" customWidth="1"/>
    <col min="15" max="18" width="2.7109375" style="289" customWidth="1"/>
    <col min="19" max="19" width="10.7109375" style="289" customWidth="1"/>
    <col min="20" max="23" width="2.7109375" style="289" customWidth="1"/>
    <col min="24" max="25" width="2.85546875" style="289" customWidth="1"/>
    <col min="26" max="26" width="1.7109375" style="83" customWidth="1"/>
    <col min="27" max="27" width="0.85546875" style="289" customWidth="1"/>
    <col min="28" max="16384" width="11.42578125" style="289"/>
  </cols>
  <sheetData>
    <row r="1" spans="1:26">
      <c r="A1" s="542" t="s">
        <v>17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282"/>
      <c r="Z1" s="311"/>
    </row>
    <row r="2" spans="1:26">
      <c r="A2" s="541" t="s">
        <v>167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281"/>
      <c r="Z2" s="312"/>
    </row>
    <row r="3" spans="1:26">
      <c r="A3" s="519" t="s">
        <v>235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313"/>
    </row>
    <row r="4" spans="1:26">
      <c r="Q4" s="39"/>
      <c r="R4" s="39"/>
    </row>
    <row r="5" spans="1:26">
      <c r="A5" s="752" t="s">
        <v>198</v>
      </c>
      <c r="B5" s="752"/>
      <c r="C5" s="752"/>
      <c r="D5" s="752"/>
      <c r="E5" s="752"/>
      <c r="F5" s="1082" t="str">
        <f>'LISTE -  ELEVES'!C1</f>
        <v>Lycée des Métiers de l'Hôtellerie et du Tourisme "Archipel Guadeloupe"</v>
      </c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1082"/>
      <c r="R5" s="1082"/>
      <c r="S5" s="1082"/>
    </row>
    <row r="6" spans="1:26" ht="15.75">
      <c r="A6" s="79"/>
      <c r="B6" s="79"/>
      <c r="C6" s="79"/>
      <c r="D6" s="79"/>
      <c r="E6" s="79"/>
      <c r="F6" s="1082"/>
      <c r="G6" s="1082"/>
      <c r="H6" s="1082"/>
      <c r="I6" s="1082"/>
      <c r="J6" s="1082"/>
      <c r="K6" s="1082"/>
      <c r="L6" s="1082"/>
      <c r="M6" s="1082"/>
      <c r="N6" s="1082"/>
      <c r="O6" s="1082"/>
      <c r="P6" s="1082"/>
      <c r="Q6" s="1082"/>
      <c r="R6" s="1082"/>
      <c r="S6" s="1082"/>
      <c r="T6" s="1083" t="s">
        <v>368</v>
      </c>
      <c r="U6" s="1084"/>
      <c r="V6" s="1084"/>
      <c r="W6" s="1084"/>
      <c r="X6" s="1085"/>
    </row>
    <row r="7" spans="1:26" ht="15" customHeight="1">
      <c r="A7" s="79"/>
      <c r="B7" s="79"/>
      <c r="C7" s="79"/>
      <c r="D7" s="79"/>
      <c r="E7" s="79"/>
      <c r="F7" s="1073" t="s">
        <v>76</v>
      </c>
      <c r="G7" s="1073"/>
      <c r="H7" s="1073"/>
      <c r="I7" s="1073"/>
      <c r="J7" s="1073"/>
      <c r="K7" s="1073"/>
      <c r="L7" s="1074"/>
      <c r="M7" s="1074"/>
      <c r="N7" s="1074"/>
      <c r="O7" s="1074"/>
      <c r="P7" s="1074"/>
      <c r="Q7" s="1074"/>
      <c r="R7" s="1074"/>
      <c r="S7" s="1074"/>
      <c r="T7" s="1075" t="str">
        <f>'LISTE -  ELEVES'!F7</f>
        <v>201….</v>
      </c>
      <c r="U7" s="1076"/>
      <c r="V7" s="1076"/>
      <c r="W7" s="1076"/>
      <c r="X7" s="1077"/>
    </row>
    <row r="8" spans="1:26" ht="15" customHeight="1">
      <c r="A8" s="79"/>
      <c r="B8" s="79"/>
      <c r="C8" s="79"/>
      <c r="D8" s="79"/>
      <c r="E8" s="79"/>
      <c r="F8" s="1073"/>
      <c r="G8" s="1073"/>
      <c r="H8" s="1073"/>
      <c r="I8" s="1073"/>
      <c r="J8" s="1073"/>
      <c r="K8" s="1073"/>
      <c r="L8" s="1074"/>
      <c r="M8" s="1074"/>
      <c r="N8" s="1074"/>
      <c r="O8" s="1074"/>
      <c r="P8" s="1074"/>
      <c r="Q8" s="1074"/>
      <c r="R8" s="1074"/>
      <c r="S8" s="1074"/>
      <c r="T8" s="1078"/>
      <c r="U8" s="1079"/>
      <c r="V8" s="1079"/>
      <c r="W8" s="1079"/>
      <c r="X8" s="1080"/>
    </row>
    <row r="9" spans="1:26" ht="2.1" customHeight="1">
      <c r="A9" s="79"/>
      <c r="B9" s="79"/>
      <c r="C9" s="79"/>
      <c r="D9" s="79"/>
      <c r="E9" s="79"/>
      <c r="F9" s="285"/>
      <c r="G9" s="285"/>
      <c r="H9" s="285"/>
      <c r="I9" s="285"/>
      <c r="J9" s="285"/>
      <c r="K9" s="285"/>
      <c r="M9" s="284"/>
      <c r="N9" s="284"/>
      <c r="O9" s="284"/>
      <c r="P9" s="284"/>
      <c r="Q9" s="284"/>
      <c r="R9" s="284"/>
    </row>
    <row r="10" spans="1:26" ht="35.1" customHeight="1">
      <c r="A10" s="1081"/>
      <c r="B10" s="1081"/>
      <c r="C10" s="82"/>
      <c r="D10" s="1243"/>
      <c r="E10" s="1243"/>
      <c r="F10" s="300"/>
      <c r="G10" s="300"/>
      <c r="H10" s="300"/>
      <c r="I10" s="300"/>
      <c r="J10" s="299"/>
      <c r="K10" s="299"/>
      <c r="L10" s="1244"/>
      <c r="M10" s="1244"/>
      <c r="N10" s="1244"/>
      <c r="O10" s="1244"/>
      <c r="P10" s="1244"/>
      <c r="Q10" s="286"/>
      <c r="R10" s="84"/>
      <c r="S10" s="301"/>
      <c r="T10" s="1245"/>
      <c r="U10" s="1245"/>
      <c r="V10" s="1245"/>
      <c r="W10" s="1245"/>
      <c r="X10" s="1245"/>
      <c r="Y10" s="1245"/>
      <c r="Z10" s="314"/>
    </row>
    <row r="11" spans="1:26" ht="5.0999999999999996" customHeight="1"/>
    <row r="12" spans="1:26" ht="15.75" customHeight="1">
      <c r="A12" s="1086" t="s">
        <v>77</v>
      </c>
      <c r="B12" s="1087"/>
      <c r="C12" s="1087"/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1087"/>
      <c r="R12" s="1087"/>
      <c r="S12" s="1087"/>
      <c r="T12" s="1087"/>
      <c r="U12" s="1087"/>
      <c r="V12" s="1087"/>
      <c r="W12" s="1087"/>
      <c r="X12" s="1087"/>
      <c r="Y12" s="1088"/>
      <c r="Z12" s="315"/>
    </row>
    <row r="13" spans="1:26" ht="15.75" customHeight="1">
      <c r="A13" s="1089" t="s">
        <v>78</v>
      </c>
      <c r="B13" s="1091" t="s">
        <v>79</v>
      </c>
      <c r="C13" s="1091"/>
      <c r="D13" s="1091"/>
      <c r="E13" s="1091" t="s">
        <v>80</v>
      </c>
      <c r="F13" s="1094" t="s">
        <v>168</v>
      </c>
      <c r="G13" s="1095"/>
      <c r="H13" s="1095"/>
      <c r="I13" s="1096"/>
      <c r="J13" s="1097" t="s">
        <v>169</v>
      </c>
      <c r="K13" s="1097"/>
      <c r="L13" s="1097"/>
      <c r="M13" s="1097"/>
      <c r="N13" s="1097"/>
      <c r="O13" s="1097" t="s">
        <v>170</v>
      </c>
      <c r="P13" s="1097"/>
      <c r="Q13" s="1097"/>
      <c r="R13" s="1097"/>
      <c r="S13" s="1097"/>
      <c r="T13" s="1098" t="s">
        <v>171</v>
      </c>
      <c r="U13" s="1099"/>
      <c r="V13" s="1099"/>
      <c r="W13" s="1099"/>
      <c r="X13" s="1099"/>
      <c r="Y13" s="1100"/>
      <c r="Z13" s="316"/>
    </row>
    <row r="14" spans="1:26" ht="15.75" customHeight="1">
      <c r="A14" s="1090"/>
      <c r="B14" s="1092"/>
      <c r="C14" s="1092"/>
      <c r="D14" s="1092"/>
      <c r="E14" s="1092"/>
      <c r="F14" s="1094"/>
      <c r="G14" s="1095"/>
      <c r="H14" s="1095"/>
      <c r="I14" s="1096"/>
      <c r="J14" s="1101" t="s">
        <v>79</v>
      </c>
      <c r="K14" s="1101"/>
      <c r="L14" s="1101"/>
      <c r="M14" s="1101"/>
      <c r="N14" s="1101" t="s">
        <v>172</v>
      </c>
      <c r="O14" s="1103" t="s">
        <v>79</v>
      </c>
      <c r="P14" s="1104"/>
      <c r="Q14" s="1104"/>
      <c r="R14" s="1105"/>
      <c r="S14" s="1101" t="s">
        <v>172</v>
      </c>
      <c r="T14" s="1101" t="s">
        <v>79</v>
      </c>
      <c r="U14" s="1101"/>
      <c r="V14" s="1101"/>
      <c r="W14" s="1101"/>
      <c r="X14" s="1106" t="s">
        <v>84</v>
      </c>
      <c r="Y14" s="1107"/>
      <c r="Z14" s="317"/>
    </row>
    <row r="15" spans="1:26">
      <c r="A15" s="1090"/>
      <c r="B15" s="1092"/>
      <c r="C15" s="1092"/>
      <c r="D15" s="1092"/>
      <c r="E15" s="1092"/>
      <c r="F15" s="1094"/>
      <c r="G15" s="1095"/>
      <c r="H15" s="1095"/>
      <c r="I15" s="1096"/>
      <c r="J15" s="1101" t="s">
        <v>7</v>
      </c>
      <c r="K15" s="1101" t="s">
        <v>8</v>
      </c>
      <c r="L15" s="1101"/>
      <c r="M15" s="1101" t="s">
        <v>9</v>
      </c>
      <c r="N15" s="1101"/>
      <c r="O15" s="1101" t="s">
        <v>7</v>
      </c>
      <c r="P15" s="1101" t="s">
        <v>8</v>
      </c>
      <c r="Q15" s="1101"/>
      <c r="R15" s="1101" t="s">
        <v>9</v>
      </c>
      <c r="S15" s="1101"/>
      <c r="T15" s="1101" t="s">
        <v>7</v>
      </c>
      <c r="U15" s="1101" t="s">
        <v>8</v>
      </c>
      <c r="V15" s="1101"/>
      <c r="W15" s="1101" t="s">
        <v>9</v>
      </c>
      <c r="X15" s="1106"/>
      <c r="Y15" s="1107"/>
      <c r="Z15" s="317"/>
    </row>
    <row r="16" spans="1:26">
      <c r="A16" s="1090"/>
      <c r="B16" s="1093"/>
      <c r="C16" s="1093"/>
      <c r="D16" s="1093"/>
      <c r="E16" s="1093"/>
      <c r="F16" s="1094"/>
      <c r="G16" s="1095"/>
      <c r="H16" s="1095"/>
      <c r="I16" s="1096"/>
      <c r="J16" s="1102"/>
      <c r="K16" s="112" t="s">
        <v>10</v>
      </c>
      <c r="L16" s="112" t="s">
        <v>11</v>
      </c>
      <c r="M16" s="1102"/>
      <c r="N16" s="1102"/>
      <c r="O16" s="1102"/>
      <c r="P16" s="113" t="s">
        <v>10</v>
      </c>
      <c r="Q16" s="113" t="s">
        <v>11</v>
      </c>
      <c r="R16" s="1102"/>
      <c r="S16" s="1102"/>
      <c r="T16" s="1101"/>
      <c r="U16" s="81" t="s">
        <v>10</v>
      </c>
      <c r="V16" s="81" t="s">
        <v>11</v>
      </c>
      <c r="W16" s="1101"/>
      <c r="X16" s="1108"/>
      <c r="Y16" s="1109"/>
      <c r="Z16" s="317"/>
    </row>
    <row r="17" spans="1:26" ht="2.1" customHeight="1">
      <c r="A17" s="80"/>
      <c r="B17" s="1110"/>
      <c r="C17" s="1111"/>
      <c r="D17" s="1111"/>
      <c r="E17" s="1111"/>
      <c r="F17" s="1111"/>
      <c r="G17" s="1111"/>
      <c r="H17" s="1111"/>
      <c r="I17" s="1111"/>
      <c r="J17" s="1111"/>
      <c r="K17" s="1111"/>
      <c r="L17" s="1111"/>
      <c r="M17" s="1111"/>
      <c r="N17" s="1111"/>
      <c r="O17" s="1111"/>
      <c r="P17" s="1111"/>
      <c r="Q17" s="1111"/>
      <c r="R17" s="1111"/>
      <c r="S17" s="1111"/>
      <c r="T17" s="1111"/>
      <c r="U17" s="1111"/>
      <c r="V17" s="1111"/>
      <c r="W17" s="1111"/>
      <c r="X17" s="1111"/>
      <c r="Y17" s="1112"/>
      <c r="Z17" s="318"/>
    </row>
    <row r="18" spans="1:26" ht="35.1" customHeight="1" thickBot="1">
      <c r="A18" s="1113">
        <v>1</v>
      </c>
      <c r="B18" s="1115" t="s">
        <v>207</v>
      </c>
      <c r="C18" s="1115"/>
      <c r="D18" s="1115"/>
      <c r="E18" s="114" t="s">
        <v>174</v>
      </c>
      <c r="F18" s="1116" t="s">
        <v>175</v>
      </c>
      <c r="G18" s="1117"/>
      <c r="H18" s="1117"/>
      <c r="I18" s="1118"/>
      <c r="J18" s="358"/>
      <c r="K18" s="358"/>
      <c r="L18" s="358"/>
      <c r="M18" s="358"/>
      <c r="N18" s="358"/>
      <c r="O18" s="359"/>
      <c r="P18" s="359"/>
      <c r="Q18" s="359"/>
      <c r="R18" s="359"/>
      <c r="S18" s="359"/>
      <c r="T18" s="360"/>
      <c r="U18" s="360"/>
      <c r="V18" s="360"/>
      <c r="W18" s="360"/>
      <c r="X18" s="1119"/>
      <c r="Y18" s="1120"/>
      <c r="Z18" s="319"/>
    </row>
    <row r="19" spans="1:26" ht="39.950000000000003" customHeight="1" thickTop="1">
      <c r="A19" s="1113"/>
      <c r="B19" s="1121" t="s">
        <v>206</v>
      </c>
      <c r="C19" s="1121"/>
      <c r="D19" s="1121"/>
      <c r="E19" s="307" t="s">
        <v>120</v>
      </c>
      <c r="F19" s="1140" t="s">
        <v>197</v>
      </c>
      <c r="G19" s="1141"/>
      <c r="H19" s="1141"/>
      <c r="I19" s="1142"/>
      <c r="J19" s="361"/>
      <c r="K19" s="361"/>
      <c r="L19" s="361"/>
      <c r="M19" s="361"/>
      <c r="N19" s="1131"/>
      <c r="O19" s="362"/>
      <c r="P19" s="362"/>
      <c r="Q19" s="362"/>
      <c r="R19" s="362"/>
      <c r="S19" s="1133"/>
      <c r="T19" s="363"/>
      <c r="U19" s="363"/>
      <c r="V19" s="363"/>
      <c r="W19" s="363"/>
      <c r="X19" s="1151"/>
      <c r="Y19" s="1152"/>
      <c r="Z19" s="319"/>
    </row>
    <row r="20" spans="1:26" ht="35.1" customHeight="1">
      <c r="A20" s="1113"/>
      <c r="B20" s="1122"/>
      <c r="C20" s="1122"/>
      <c r="D20" s="1122"/>
      <c r="E20" s="78" t="s">
        <v>178</v>
      </c>
      <c r="F20" s="1143"/>
      <c r="G20" s="1144"/>
      <c r="H20" s="1144"/>
      <c r="I20" s="1145"/>
      <c r="J20" s="364"/>
      <c r="K20" s="364"/>
      <c r="L20" s="364"/>
      <c r="M20" s="364"/>
      <c r="N20" s="1149"/>
      <c r="O20" s="365"/>
      <c r="P20" s="365"/>
      <c r="Q20" s="365"/>
      <c r="R20" s="365"/>
      <c r="S20" s="1150"/>
      <c r="T20" s="366"/>
      <c r="U20" s="366"/>
      <c r="V20" s="366"/>
      <c r="W20" s="366"/>
      <c r="X20" s="1153"/>
      <c r="Y20" s="1154"/>
      <c r="Z20" s="319"/>
    </row>
    <row r="21" spans="1:26" ht="30" customHeight="1">
      <c r="A21" s="1113"/>
      <c r="B21" s="1122"/>
      <c r="C21" s="1122"/>
      <c r="D21" s="1122"/>
      <c r="E21" s="78" t="s">
        <v>121</v>
      </c>
      <c r="F21" s="1143"/>
      <c r="G21" s="1144"/>
      <c r="H21" s="1144"/>
      <c r="I21" s="1145"/>
      <c r="J21" s="364"/>
      <c r="K21" s="364"/>
      <c r="L21" s="364"/>
      <c r="M21" s="364"/>
      <c r="N21" s="1149"/>
      <c r="O21" s="365"/>
      <c r="P21" s="365"/>
      <c r="Q21" s="365"/>
      <c r="R21" s="365"/>
      <c r="S21" s="1150"/>
      <c r="T21" s="366"/>
      <c r="U21" s="366"/>
      <c r="V21" s="366"/>
      <c r="W21" s="366"/>
      <c r="X21" s="1153"/>
      <c r="Y21" s="1154"/>
      <c r="Z21" s="319"/>
    </row>
    <row r="22" spans="1:26" ht="24.95" customHeight="1">
      <c r="A22" s="1113"/>
      <c r="B22" s="1122"/>
      <c r="C22" s="1122"/>
      <c r="D22" s="1122"/>
      <c r="E22" s="78" t="s">
        <v>122</v>
      </c>
      <c r="F22" s="1146"/>
      <c r="G22" s="1147"/>
      <c r="H22" s="1147"/>
      <c r="I22" s="1148"/>
      <c r="J22" s="364"/>
      <c r="K22" s="364"/>
      <c r="L22" s="364"/>
      <c r="M22" s="364"/>
      <c r="N22" s="1149"/>
      <c r="O22" s="365"/>
      <c r="P22" s="365"/>
      <c r="Q22" s="365"/>
      <c r="R22" s="365"/>
      <c r="S22" s="1150"/>
      <c r="T22" s="366"/>
      <c r="U22" s="366"/>
      <c r="V22" s="366"/>
      <c r="W22" s="366"/>
      <c r="X22" s="1153"/>
      <c r="Y22" s="1154"/>
      <c r="Z22" s="319"/>
    </row>
    <row r="23" spans="1:26" ht="24.95" customHeight="1">
      <c r="A23" s="1113"/>
      <c r="B23" s="1122" t="s">
        <v>205</v>
      </c>
      <c r="C23" s="1122"/>
      <c r="D23" s="1122"/>
      <c r="E23" s="78" t="s">
        <v>125</v>
      </c>
      <c r="F23" s="1157" t="s">
        <v>180</v>
      </c>
      <c r="G23" s="1158"/>
      <c r="H23" s="1158"/>
      <c r="I23" s="1159"/>
      <c r="J23" s="364"/>
      <c r="K23" s="364"/>
      <c r="L23" s="364"/>
      <c r="M23" s="364"/>
      <c r="N23" s="1149"/>
      <c r="O23" s="365"/>
      <c r="P23" s="365"/>
      <c r="Q23" s="365"/>
      <c r="R23" s="365"/>
      <c r="S23" s="1150"/>
      <c r="T23" s="366"/>
      <c r="U23" s="366"/>
      <c r="V23" s="366"/>
      <c r="W23" s="366"/>
      <c r="X23" s="1153"/>
      <c r="Y23" s="1154"/>
      <c r="Z23" s="319"/>
    </row>
    <row r="24" spans="1:26" ht="24.95" customHeight="1" thickBot="1">
      <c r="A24" s="1114"/>
      <c r="B24" s="1139"/>
      <c r="C24" s="1139"/>
      <c r="D24" s="1139"/>
      <c r="E24" s="306" t="s">
        <v>127</v>
      </c>
      <c r="F24" s="1128"/>
      <c r="G24" s="1129"/>
      <c r="H24" s="1129"/>
      <c r="I24" s="1130"/>
      <c r="J24" s="367"/>
      <c r="K24" s="367"/>
      <c r="L24" s="367"/>
      <c r="M24" s="367"/>
      <c r="N24" s="1132"/>
      <c r="O24" s="368"/>
      <c r="P24" s="368"/>
      <c r="Q24" s="368"/>
      <c r="R24" s="368"/>
      <c r="S24" s="1134"/>
      <c r="T24" s="369"/>
      <c r="U24" s="369"/>
      <c r="V24" s="369"/>
      <c r="W24" s="369"/>
      <c r="X24" s="1155"/>
      <c r="Y24" s="1156"/>
      <c r="Z24" s="319"/>
    </row>
    <row r="25" spans="1:26" ht="39.950000000000003" customHeight="1" thickTop="1">
      <c r="A25" s="1123">
        <v>2</v>
      </c>
      <c r="B25" s="1121" t="s">
        <v>204</v>
      </c>
      <c r="C25" s="1121"/>
      <c r="D25" s="1121"/>
      <c r="E25" s="307" t="s">
        <v>181</v>
      </c>
      <c r="F25" s="1125" t="s">
        <v>182</v>
      </c>
      <c r="G25" s="1126"/>
      <c r="H25" s="1126"/>
      <c r="I25" s="1127"/>
      <c r="J25" s="361"/>
      <c r="K25" s="361"/>
      <c r="L25" s="361"/>
      <c r="M25" s="361"/>
      <c r="N25" s="1131"/>
      <c r="O25" s="362"/>
      <c r="P25" s="362"/>
      <c r="Q25" s="362"/>
      <c r="R25" s="362"/>
      <c r="S25" s="1133"/>
      <c r="T25" s="363"/>
      <c r="U25" s="363"/>
      <c r="V25" s="363"/>
      <c r="W25" s="363"/>
      <c r="X25" s="1135"/>
      <c r="Y25" s="1136"/>
      <c r="Z25" s="319"/>
    </row>
    <row r="26" spans="1:26" ht="39.950000000000003" customHeight="1" thickBot="1">
      <c r="A26" s="1124"/>
      <c r="B26" s="1139" t="s">
        <v>203</v>
      </c>
      <c r="C26" s="1139"/>
      <c r="D26" s="1139"/>
      <c r="E26" s="308" t="s">
        <v>183</v>
      </c>
      <c r="F26" s="1128"/>
      <c r="G26" s="1129"/>
      <c r="H26" s="1129"/>
      <c r="I26" s="1130"/>
      <c r="J26" s="367"/>
      <c r="K26" s="367"/>
      <c r="L26" s="367"/>
      <c r="M26" s="367"/>
      <c r="N26" s="1132"/>
      <c r="O26" s="368"/>
      <c r="P26" s="368"/>
      <c r="Q26" s="368"/>
      <c r="R26" s="368"/>
      <c r="S26" s="1134"/>
      <c r="T26" s="369"/>
      <c r="U26" s="369"/>
      <c r="V26" s="369"/>
      <c r="W26" s="369"/>
      <c r="X26" s="1137"/>
      <c r="Y26" s="1138"/>
      <c r="Z26" s="319"/>
    </row>
    <row r="27" spans="1:26" ht="39.950000000000003" customHeight="1" thickTop="1">
      <c r="A27" s="1123">
        <v>3</v>
      </c>
      <c r="B27" s="1121" t="s">
        <v>200</v>
      </c>
      <c r="C27" s="1121"/>
      <c r="D27" s="1121"/>
      <c r="E27" s="302" t="s">
        <v>185</v>
      </c>
      <c r="F27" s="1125" t="s">
        <v>199</v>
      </c>
      <c r="G27" s="1126"/>
      <c r="H27" s="1126"/>
      <c r="I27" s="1127"/>
      <c r="J27" s="361"/>
      <c r="K27" s="361"/>
      <c r="L27" s="361"/>
      <c r="M27" s="361"/>
      <c r="N27" s="1131"/>
      <c r="O27" s="362"/>
      <c r="P27" s="362"/>
      <c r="Q27" s="362"/>
      <c r="R27" s="362"/>
      <c r="S27" s="1133"/>
      <c r="T27" s="363"/>
      <c r="U27" s="363"/>
      <c r="V27" s="363"/>
      <c r="W27" s="363"/>
      <c r="X27" s="1135"/>
      <c r="Y27" s="1136"/>
      <c r="Z27" s="319"/>
    </row>
    <row r="28" spans="1:26" ht="30" customHeight="1" thickBot="1">
      <c r="A28" s="1124"/>
      <c r="B28" s="1139"/>
      <c r="C28" s="1139"/>
      <c r="D28" s="1139"/>
      <c r="E28" s="306" t="s">
        <v>186</v>
      </c>
      <c r="F28" s="1128"/>
      <c r="G28" s="1129"/>
      <c r="H28" s="1129"/>
      <c r="I28" s="1130"/>
      <c r="J28" s="367"/>
      <c r="K28" s="367"/>
      <c r="L28" s="367"/>
      <c r="M28" s="367"/>
      <c r="N28" s="1132"/>
      <c r="O28" s="368"/>
      <c r="P28" s="368"/>
      <c r="Q28" s="368"/>
      <c r="R28" s="368"/>
      <c r="S28" s="1134"/>
      <c r="T28" s="369"/>
      <c r="U28" s="369"/>
      <c r="V28" s="369"/>
      <c r="W28" s="369"/>
      <c r="X28" s="1137"/>
      <c r="Y28" s="1138"/>
      <c r="Z28" s="319"/>
    </row>
    <row r="29" spans="1:26" ht="30" customHeight="1" thickTop="1">
      <c r="A29" s="1123">
        <v>4</v>
      </c>
      <c r="B29" s="1121" t="s">
        <v>201</v>
      </c>
      <c r="C29" s="1121"/>
      <c r="D29" s="1121"/>
      <c r="E29" s="302" t="s">
        <v>188</v>
      </c>
      <c r="F29" s="1125" t="s">
        <v>189</v>
      </c>
      <c r="G29" s="1126"/>
      <c r="H29" s="1126"/>
      <c r="I29" s="1127"/>
      <c r="J29" s="361"/>
      <c r="K29" s="361"/>
      <c r="L29" s="361"/>
      <c r="M29" s="361"/>
      <c r="N29" s="1131"/>
      <c r="O29" s="362"/>
      <c r="P29" s="362"/>
      <c r="Q29" s="362"/>
      <c r="R29" s="362"/>
      <c r="S29" s="1133"/>
      <c r="T29" s="363"/>
      <c r="U29" s="363"/>
      <c r="V29" s="363"/>
      <c r="W29" s="363"/>
      <c r="X29" s="1170"/>
      <c r="Y29" s="1171"/>
      <c r="Z29" s="320"/>
    </row>
    <row r="30" spans="1:26" ht="39.950000000000003" customHeight="1">
      <c r="A30" s="1113"/>
      <c r="B30" s="1122"/>
      <c r="C30" s="1122"/>
      <c r="D30" s="1122"/>
      <c r="E30" s="78" t="s">
        <v>190</v>
      </c>
      <c r="F30" s="1162"/>
      <c r="G30" s="1163"/>
      <c r="H30" s="1163"/>
      <c r="I30" s="1164"/>
      <c r="J30" s="364"/>
      <c r="K30" s="364"/>
      <c r="L30" s="364"/>
      <c r="M30" s="364"/>
      <c r="N30" s="1149"/>
      <c r="O30" s="365"/>
      <c r="P30" s="365"/>
      <c r="Q30" s="365"/>
      <c r="R30" s="365"/>
      <c r="S30" s="1150"/>
      <c r="T30" s="366"/>
      <c r="U30" s="366"/>
      <c r="V30" s="366"/>
      <c r="W30" s="366"/>
      <c r="X30" s="1172"/>
      <c r="Y30" s="1173"/>
      <c r="Z30" s="320"/>
    </row>
    <row r="31" spans="1:26" ht="21.95" customHeight="1">
      <c r="A31" s="1113"/>
      <c r="B31" s="1122"/>
      <c r="C31" s="1122"/>
      <c r="D31" s="1122"/>
      <c r="E31" s="78" t="s">
        <v>191</v>
      </c>
      <c r="F31" s="1162"/>
      <c r="G31" s="1163"/>
      <c r="H31" s="1163"/>
      <c r="I31" s="1164"/>
      <c r="J31" s="364"/>
      <c r="K31" s="364"/>
      <c r="L31" s="364"/>
      <c r="M31" s="364"/>
      <c r="N31" s="1149"/>
      <c r="O31" s="365"/>
      <c r="P31" s="365"/>
      <c r="Q31" s="365"/>
      <c r="R31" s="365"/>
      <c r="S31" s="1150"/>
      <c r="T31" s="366"/>
      <c r="U31" s="366"/>
      <c r="V31" s="366"/>
      <c r="W31" s="366"/>
      <c r="X31" s="1172"/>
      <c r="Y31" s="1173"/>
      <c r="Z31" s="320"/>
    </row>
    <row r="32" spans="1:26" ht="38.1" customHeight="1" thickBot="1">
      <c r="A32" s="1160"/>
      <c r="B32" s="1161"/>
      <c r="C32" s="1161"/>
      <c r="D32" s="1161"/>
      <c r="E32" s="305" t="s">
        <v>192</v>
      </c>
      <c r="F32" s="1165"/>
      <c r="G32" s="1166"/>
      <c r="H32" s="1166"/>
      <c r="I32" s="1167"/>
      <c r="J32" s="370"/>
      <c r="K32" s="370"/>
      <c r="L32" s="370"/>
      <c r="M32" s="370"/>
      <c r="N32" s="1168"/>
      <c r="O32" s="371"/>
      <c r="P32" s="371"/>
      <c r="Q32" s="371"/>
      <c r="R32" s="371"/>
      <c r="S32" s="1169"/>
      <c r="T32" s="372"/>
      <c r="U32" s="372"/>
      <c r="V32" s="372"/>
      <c r="W32" s="372"/>
      <c r="X32" s="1174"/>
      <c r="Y32" s="1175"/>
      <c r="Z32" s="320"/>
    </row>
    <row r="33" spans="1:33" ht="54.95" customHeight="1" thickTop="1">
      <c r="A33" s="303">
        <v>5</v>
      </c>
      <c r="B33" s="1180" t="s">
        <v>202</v>
      </c>
      <c r="C33" s="1181"/>
      <c r="D33" s="1182"/>
      <c r="E33" s="304" t="s">
        <v>193</v>
      </c>
      <c r="F33" s="1183" t="s">
        <v>194</v>
      </c>
      <c r="G33" s="1184"/>
      <c r="H33" s="1184"/>
      <c r="I33" s="1185"/>
      <c r="J33" s="373"/>
      <c r="K33" s="373"/>
      <c r="L33" s="373"/>
      <c r="M33" s="373"/>
      <c r="N33" s="373"/>
      <c r="O33" s="374"/>
      <c r="P33" s="374"/>
      <c r="Q33" s="374"/>
      <c r="R33" s="374"/>
      <c r="S33" s="374"/>
      <c r="T33" s="375"/>
      <c r="U33" s="375"/>
      <c r="V33" s="375"/>
      <c r="W33" s="375"/>
      <c r="X33" s="1186"/>
      <c r="Y33" s="1187"/>
      <c r="Z33" s="320"/>
    </row>
    <row r="34" spans="1:33" ht="5.0999999999999996" customHeight="1">
      <c r="A34" s="1188"/>
      <c r="B34" s="1189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89"/>
      <c r="R34" s="1189"/>
      <c r="S34" s="1189"/>
      <c r="T34" s="1189"/>
      <c r="U34" s="1189"/>
      <c r="V34" s="1189"/>
      <c r="W34" s="1189"/>
      <c r="X34" s="1189"/>
      <c r="Y34" s="1190"/>
      <c r="Z34" s="321"/>
    </row>
    <row r="35" spans="1:33" ht="12" customHeight="1">
      <c r="A35" s="1191" t="s">
        <v>195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3"/>
      <c r="W35" s="1194" t="str">
        <f>IF((X18)&gt;0,SUM(X18,X19,X25,X27,X29,X33),"")</f>
        <v/>
      </c>
      <c r="X35" s="1195"/>
      <c r="Y35" s="1196"/>
      <c r="Z35" s="319"/>
    </row>
    <row r="36" spans="1:33" ht="20.100000000000001" customHeight="1">
      <c r="A36" s="527" t="s">
        <v>196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1197"/>
      <c r="X36" s="1198"/>
      <c r="Y36" s="1199"/>
      <c r="Z36" s="319"/>
    </row>
    <row r="37" spans="1:33" ht="20.100000000000001" customHeight="1">
      <c r="A37" s="309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10"/>
      <c r="X37" s="310"/>
      <c r="Y37" s="310"/>
      <c r="Z37" s="319"/>
    </row>
    <row r="38" spans="1:33">
      <c r="A38" s="542" t="s">
        <v>17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322"/>
    </row>
    <row r="39" spans="1:33">
      <c r="A39" s="541" t="s">
        <v>167</v>
      </c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312"/>
    </row>
    <row r="40" spans="1:33" ht="15.75" thickBo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1:33" ht="19.5" customHeight="1">
      <c r="A41" s="1176" t="s">
        <v>76</v>
      </c>
      <c r="B41" s="1177"/>
      <c r="C41" s="1177"/>
      <c r="D41" s="1260"/>
      <c r="E41" s="1260"/>
      <c r="F41" s="1260"/>
      <c r="G41" s="1260"/>
      <c r="H41" s="1261"/>
      <c r="I41" s="288"/>
      <c r="J41" s="1254" t="s">
        <v>209</v>
      </c>
      <c r="K41" s="1255"/>
      <c r="L41" s="1255"/>
      <c r="M41" s="1255"/>
      <c r="N41" s="1256"/>
      <c r="O41" s="281"/>
      <c r="P41" s="281"/>
      <c r="Q41" s="281"/>
      <c r="S41" s="1250" t="str">
        <f>W35</f>
        <v/>
      </c>
      <c r="T41" s="1251"/>
      <c r="U41" s="1251"/>
      <c r="V41" s="1246" t="s">
        <v>234</v>
      </c>
      <c r="W41" s="1246"/>
      <c r="X41" s="1246"/>
      <c r="Y41" s="1247"/>
      <c r="Z41" s="323"/>
    </row>
    <row r="42" spans="1:33" ht="18.75" thickBot="1">
      <c r="A42" s="1178"/>
      <c r="B42" s="1179"/>
      <c r="C42" s="1179"/>
      <c r="D42" s="1262"/>
      <c r="E42" s="1262"/>
      <c r="F42" s="1262"/>
      <c r="G42" s="1262"/>
      <c r="H42" s="1263"/>
      <c r="I42" s="288"/>
      <c r="J42" s="1257"/>
      <c r="K42" s="1258"/>
      <c r="L42" s="1258"/>
      <c r="M42" s="1258"/>
      <c r="N42" s="1259"/>
      <c r="P42" s="23"/>
      <c r="Q42" s="23"/>
      <c r="S42" s="1252"/>
      <c r="T42" s="1253"/>
      <c r="U42" s="1253"/>
      <c r="V42" s="1248"/>
      <c r="W42" s="1248"/>
      <c r="X42" s="1248"/>
      <c r="Y42" s="1249"/>
      <c r="Z42" s="323"/>
    </row>
    <row r="43" spans="1:33" ht="12" customHeight="1" thickBot="1">
      <c r="A43" s="8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33" ht="16.5" customHeight="1" thickBot="1">
      <c r="A44" s="1201" t="s">
        <v>210</v>
      </c>
      <c r="B44" s="1202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  <c r="S44" s="1202"/>
      <c r="T44" s="1202"/>
      <c r="U44" s="1202"/>
      <c r="V44" s="1202"/>
      <c r="W44" s="1202"/>
      <c r="X44" s="1202"/>
      <c r="Y44" s="1203"/>
      <c r="Z44" s="315"/>
    </row>
    <row r="45" spans="1:33" ht="15.75" customHeight="1" thickBot="1">
      <c r="A45" s="1204" t="s">
        <v>78</v>
      </c>
      <c r="B45" s="1205" t="s">
        <v>79</v>
      </c>
      <c r="C45" s="1205"/>
      <c r="D45" s="1205"/>
      <c r="E45" s="105" t="s">
        <v>211</v>
      </c>
      <c r="F45" s="105"/>
      <c r="G45" s="1206" t="s">
        <v>212</v>
      </c>
      <c r="H45" s="1206"/>
      <c r="I45" s="1206"/>
      <c r="J45" s="1206"/>
      <c r="K45" s="1206"/>
      <c r="L45" s="1206"/>
      <c r="M45" s="1206"/>
      <c r="N45" s="1206"/>
      <c r="O45" s="1206" t="s">
        <v>213</v>
      </c>
      <c r="P45" s="1206"/>
      <c r="Q45" s="1206"/>
      <c r="R45" s="1206"/>
      <c r="S45" s="1206"/>
      <c r="T45" s="1206"/>
      <c r="U45" s="1206"/>
      <c r="V45" s="1206" t="s">
        <v>214</v>
      </c>
      <c r="W45" s="1206"/>
      <c r="X45" s="1206"/>
      <c r="Y45" s="1206"/>
      <c r="Z45" s="324"/>
    </row>
    <row r="46" spans="1:33" ht="15.75" customHeight="1" thickBot="1">
      <c r="A46" s="1204"/>
      <c r="B46" s="1205"/>
      <c r="C46" s="1205"/>
      <c r="D46" s="1205"/>
      <c r="E46" s="105"/>
      <c r="F46" s="105"/>
      <c r="G46" s="287" t="s">
        <v>215</v>
      </c>
      <c r="H46" s="1200" t="s">
        <v>8</v>
      </c>
      <c r="I46" s="1200"/>
      <c r="J46" s="1200" t="s">
        <v>9</v>
      </c>
      <c r="K46" s="1200" t="s">
        <v>216</v>
      </c>
      <c r="L46" s="1200"/>
      <c r="M46" s="1200"/>
      <c r="N46" s="1200"/>
      <c r="O46" s="1200" t="s">
        <v>7</v>
      </c>
      <c r="P46" s="1200" t="s">
        <v>8</v>
      </c>
      <c r="Q46" s="1200"/>
      <c r="R46" s="1200" t="s">
        <v>9</v>
      </c>
      <c r="S46" s="1200" t="s">
        <v>216</v>
      </c>
      <c r="T46" s="1200"/>
      <c r="U46" s="1200"/>
      <c r="V46" s="1200" t="s">
        <v>7</v>
      </c>
      <c r="W46" s="1200" t="s">
        <v>8</v>
      </c>
      <c r="X46" s="1200"/>
      <c r="Y46" s="1200" t="s">
        <v>9</v>
      </c>
      <c r="Z46" s="324"/>
    </row>
    <row r="47" spans="1:33" ht="15.95" customHeight="1" thickBot="1">
      <c r="A47" s="1204"/>
      <c r="B47" s="1205"/>
      <c r="C47" s="1205"/>
      <c r="D47" s="1205"/>
      <c r="E47" s="105"/>
      <c r="F47" s="105"/>
      <c r="G47" s="287" t="s">
        <v>9</v>
      </c>
      <c r="H47" s="94" t="s">
        <v>10</v>
      </c>
      <c r="I47" s="94" t="s">
        <v>11</v>
      </c>
      <c r="J47" s="1200"/>
      <c r="K47" s="1200"/>
      <c r="L47" s="1200"/>
      <c r="M47" s="1200"/>
      <c r="N47" s="1200"/>
      <c r="O47" s="1200"/>
      <c r="P47" s="94" t="s">
        <v>10</v>
      </c>
      <c r="Q47" s="94" t="s">
        <v>11</v>
      </c>
      <c r="R47" s="1200"/>
      <c r="S47" s="1200"/>
      <c r="T47" s="1200"/>
      <c r="U47" s="1200"/>
      <c r="V47" s="1200"/>
      <c r="W47" s="287" t="s">
        <v>10</v>
      </c>
      <c r="X47" s="287" t="s">
        <v>11</v>
      </c>
      <c r="Y47" s="1200"/>
      <c r="Z47" s="324"/>
    </row>
    <row r="48" spans="1:33" ht="8.1" customHeight="1">
      <c r="A48" s="1212"/>
      <c r="B48" s="1213"/>
      <c r="C48" s="1213"/>
      <c r="D48" s="1213"/>
      <c r="E48" s="1213"/>
      <c r="F48" s="1213"/>
      <c r="G48" s="1213"/>
      <c r="H48" s="1213"/>
      <c r="I48" s="1213"/>
      <c r="J48" s="1213"/>
      <c r="K48" s="1213"/>
      <c r="L48" s="1213"/>
      <c r="M48" s="1213"/>
      <c r="N48" s="1213"/>
      <c r="O48" s="1213"/>
      <c r="P48" s="1213"/>
      <c r="Q48" s="1213"/>
      <c r="R48" s="1213"/>
      <c r="S48" s="1213"/>
      <c r="T48" s="1213"/>
      <c r="U48" s="1213"/>
      <c r="V48" s="1213"/>
      <c r="W48" s="1213"/>
      <c r="X48" s="1213"/>
      <c r="Y48" s="1213"/>
      <c r="Z48" s="325"/>
      <c r="AB48" s="93"/>
      <c r="AC48" s="93"/>
      <c r="AD48" s="93"/>
      <c r="AE48" s="93"/>
      <c r="AF48" s="93"/>
      <c r="AG48" s="93"/>
    </row>
    <row r="49" spans="1:33" ht="39.950000000000003" customHeight="1">
      <c r="A49" s="1214">
        <v>3</v>
      </c>
      <c r="B49" s="1215" t="s">
        <v>232</v>
      </c>
      <c r="C49" s="1215"/>
      <c r="D49" s="1215"/>
      <c r="E49" s="1211" t="s">
        <v>217</v>
      </c>
      <c r="F49" s="1211"/>
      <c r="G49" s="376"/>
      <c r="H49" s="376"/>
      <c r="I49" s="376"/>
      <c r="J49" s="377"/>
      <c r="K49" s="1207"/>
      <c r="L49" s="1208"/>
      <c r="M49" s="1208"/>
      <c r="N49" s="1209"/>
      <c r="O49" s="378"/>
      <c r="P49" s="378"/>
      <c r="Q49" s="379"/>
      <c r="R49" s="379"/>
      <c r="S49" s="1210"/>
      <c r="T49" s="1210"/>
      <c r="U49" s="1210"/>
      <c r="V49" s="380"/>
      <c r="W49" s="380"/>
      <c r="X49" s="380"/>
      <c r="Y49" s="380"/>
      <c r="Z49" s="326"/>
      <c r="AB49" s="96"/>
      <c r="AC49" s="96"/>
      <c r="AD49" s="96"/>
      <c r="AE49" s="96"/>
      <c r="AF49" s="96"/>
      <c r="AG49" s="96"/>
    </row>
    <row r="50" spans="1:33" ht="39.950000000000003" customHeight="1">
      <c r="A50" s="1214"/>
      <c r="B50" s="1215"/>
      <c r="C50" s="1215"/>
      <c r="D50" s="1215"/>
      <c r="E50" s="1211" t="s">
        <v>218</v>
      </c>
      <c r="F50" s="1211"/>
      <c r="G50" s="376"/>
      <c r="H50" s="376"/>
      <c r="I50" s="376"/>
      <c r="J50" s="381"/>
      <c r="K50" s="1207"/>
      <c r="L50" s="1208"/>
      <c r="M50" s="1208"/>
      <c r="N50" s="1209"/>
      <c r="O50" s="378"/>
      <c r="P50" s="378"/>
      <c r="Q50" s="378"/>
      <c r="R50" s="378"/>
      <c r="S50" s="1210"/>
      <c r="T50" s="1210"/>
      <c r="U50" s="1210"/>
      <c r="V50" s="380"/>
      <c r="W50" s="380"/>
      <c r="X50" s="380"/>
      <c r="Y50" s="380"/>
      <c r="Z50" s="326"/>
      <c r="AB50" s="97"/>
      <c r="AC50" s="97"/>
      <c r="AD50" s="97"/>
      <c r="AE50" s="97"/>
      <c r="AF50" s="97"/>
      <c r="AG50" s="97"/>
    </row>
    <row r="51" spans="1:33" ht="39.950000000000003" customHeight="1">
      <c r="A51" s="1214"/>
      <c r="B51" s="1215"/>
      <c r="C51" s="1215"/>
      <c r="D51" s="1215"/>
      <c r="E51" s="1211" t="s">
        <v>219</v>
      </c>
      <c r="F51" s="1211"/>
      <c r="G51" s="376"/>
      <c r="H51" s="376"/>
      <c r="I51" s="376"/>
      <c r="J51" s="381"/>
      <c r="K51" s="1207"/>
      <c r="L51" s="1208"/>
      <c r="M51" s="1208"/>
      <c r="N51" s="1209"/>
      <c r="O51" s="378"/>
      <c r="P51" s="378"/>
      <c r="Q51" s="378"/>
      <c r="R51" s="378"/>
      <c r="S51" s="1210"/>
      <c r="T51" s="1210"/>
      <c r="U51" s="1210"/>
      <c r="V51" s="380"/>
      <c r="W51" s="380"/>
      <c r="X51" s="380"/>
      <c r="Y51" s="380"/>
      <c r="Z51" s="326"/>
      <c r="AB51" s="97"/>
      <c r="AC51" s="97"/>
      <c r="AD51" s="97"/>
      <c r="AE51" s="98"/>
      <c r="AF51" s="98"/>
      <c r="AG51" s="98"/>
    </row>
    <row r="52" spans="1:33" ht="35.1" customHeight="1">
      <c r="A52" s="1214"/>
      <c r="B52" s="1215"/>
      <c r="C52" s="1215"/>
      <c r="D52" s="1215"/>
      <c r="E52" s="1211" t="s">
        <v>220</v>
      </c>
      <c r="F52" s="1211"/>
      <c r="G52" s="376"/>
      <c r="H52" s="376"/>
      <c r="I52" s="376"/>
      <c r="J52" s="381"/>
      <c r="K52" s="1207"/>
      <c r="L52" s="1208"/>
      <c r="M52" s="1208"/>
      <c r="N52" s="1209"/>
      <c r="O52" s="378"/>
      <c r="P52" s="378"/>
      <c r="Q52" s="378"/>
      <c r="R52" s="378"/>
      <c r="S52" s="1210"/>
      <c r="T52" s="1210"/>
      <c r="U52" s="1210"/>
      <c r="V52" s="380"/>
      <c r="W52" s="380"/>
      <c r="X52" s="380"/>
      <c r="Y52" s="380"/>
      <c r="Z52" s="326"/>
      <c r="AB52" s="99"/>
      <c r="AC52" s="97"/>
      <c r="AD52" s="97"/>
      <c r="AE52" s="98"/>
      <c r="AF52" s="98"/>
      <c r="AG52" s="98"/>
    </row>
    <row r="53" spans="1:33" ht="39.950000000000003" customHeight="1">
      <c r="A53" s="1214"/>
      <c r="B53" s="1215"/>
      <c r="C53" s="1215"/>
      <c r="D53" s="1215"/>
      <c r="E53" s="1211" t="s">
        <v>221</v>
      </c>
      <c r="F53" s="1211"/>
      <c r="G53" s="376"/>
      <c r="H53" s="376"/>
      <c r="I53" s="376"/>
      <c r="J53" s="381"/>
      <c r="K53" s="1207"/>
      <c r="L53" s="1208"/>
      <c r="M53" s="1208"/>
      <c r="N53" s="1209"/>
      <c r="O53" s="378"/>
      <c r="P53" s="378"/>
      <c r="Q53" s="378"/>
      <c r="R53" s="378"/>
      <c r="S53" s="1210"/>
      <c r="T53" s="1210"/>
      <c r="U53" s="1210"/>
      <c r="V53" s="380"/>
      <c r="W53" s="380"/>
      <c r="X53" s="380"/>
      <c r="Y53" s="380"/>
      <c r="Z53" s="326"/>
      <c r="AB53" s="101"/>
      <c r="AC53" s="100"/>
      <c r="AD53" s="102"/>
      <c r="AE53" s="102"/>
      <c r="AF53" s="102"/>
      <c r="AG53" s="102"/>
    </row>
    <row r="54" spans="1:33" ht="39.950000000000003" customHeight="1">
      <c r="A54" s="1214"/>
      <c r="B54" s="1215"/>
      <c r="C54" s="1215"/>
      <c r="D54" s="1215"/>
      <c r="E54" s="1211" t="s">
        <v>222</v>
      </c>
      <c r="F54" s="1211"/>
      <c r="G54" s="376"/>
      <c r="H54" s="376"/>
      <c r="I54" s="376"/>
      <c r="J54" s="381"/>
      <c r="K54" s="1207"/>
      <c r="L54" s="1208"/>
      <c r="M54" s="1208"/>
      <c r="N54" s="1209"/>
      <c r="O54" s="378"/>
      <c r="P54" s="378"/>
      <c r="Q54" s="378"/>
      <c r="R54" s="378"/>
      <c r="S54" s="1210"/>
      <c r="T54" s="1210"/>
      <c r="U54" s="1210"/>
      <c r="V54" s="380"/>
      <c r="W54" s="380"/>
      <c r="X54" s="380"/>
      <c r="Y54" s="380"/>
      <c r="Z54" s="326"/>
      <c r="AB54" s="25"/>
      <c r="AC54" s="25"/>
      <c r="AD54" s="25"/>
      <c r="AE54" s="103"/>
      <c r="AF54" s="103"/>
      <c r="AG54" s="103"/>
    </row>
    <row r="55" spans="1:33" ht="35.1" customHeight="1">
      <c r="A55" s="1214"/>
      <c r="B55" s="1215"/>
      <c r="C55" s="1215"/>
      <c r="D55" s="1215"/>
      <c r="E55" s="1211" t="s">
        <v>223</v>
      </c>
      <c r="F55" s="1211"/>
      <c r="G55" s="376"/>
      <c r="H55" s="376"/>
      <c r="I55" s="376"/>
      <c r="J55" s="381"/>
      <c r="K55" s="1207"/>
      <c r="L55" s="1208"/>
      <c r="M55" s="1208"/>
      <c r="N55" s="1209"/>
      <c r="O55" s="378"/>
      <c r="P55" s="378"/>
      <c r="Q55" s="378"/>
      <c r="R55" s="378"/>
      <c r="S55" s="1210"/>
      <c r="T55" s="1210"/>
      <c r="U55" s="1210"/>
      <c r="V55" s="380"/>
      <c r="W55" s="380"/>
      <c r="X55" s="380"/>
      <c r="Y55" s="380"/>
      <c r="Z55" s="326"/>
      <c r="AB55" s="25"/>
      <c r="AC55" s="25"/>
      <c r="AD55" s="25"/>
      <c r="AE55" s="103"/>
      <c r="AF55" s="103"/>
      <c r="AG55" s="103"/>
    </row>
    <row r="56" spans="1:33" ht="35.1" customHeight="1">
      <c r="A56" s="1214"/>
      <c r="B56" s="1215"/>
      <c r="C56" s="1215"/>
      <c r="D56" s="1215"/>
      <c r="E56" s="1211" t="s">
        <v>224</v>
      </c>
      <c r="F56" s="1211"/>
      <c r="G56" s="376"/>
      <c r="H56" s="376"/>
      <c r="I56" s="376"/>
      <c r="J56" s="381"/>
      <c r="K56" s="1207"/>
      <c r="L56" s="1208"/>
      <c r="M56" s="1208"/>
      <c r="N56" s="1209"/>
      <c r="O56" s="378"/>
      <c r="P56" s="378"/>
      <c r="Q56" s="378"/>
      <c r="R56" s="378"/>
      <c r="S56" s="1210"/>
      <c r="T56" s="1210"/>
      <c r="U56" s="1210"/>
      <c r="V56" s="380"/>
      <c r="W56" s="380"/>
      <c r="X56" s="380"/>
      <c r="Y56" s="380"/>
      <c r="Z56" s="326"/>
      <c r="AB56" s="25"/>
      <c r="AC56" s="25"/>
      <c r="AD56" s="25"/>
      <c r="AE56" s="103"/>
      <c r="AF56" s="103"/>
      <c r="AG56" s="103"/>
    </row>
    <row r="57" spans="1:33" ht="35.1" customHeight="1">
      <c r="A57" s="1214"/>
      <c r="B57" s="1215"/>
      <c r="C57" s="1215"/>
      <c r="D57" s="1215"/>
      <c r="E57" s="1216" t="s">
        <v>225</v>
      </c>
      <c r="F57" s="1217"/>
      <c r="G57" s="381"/>
      <c r="H57" s="381"/>
      <c r="I57" s="381"/>
      <c r="J57" s="381"/>
      <c r="K57" s="1207"/>
      <c r="L57" s="1208"/>
      <c r="M57" s="1208"/>
      <c r="N57" s="1209"/>
      <c r="O57" s="378"/>
      <c r="P57" s="378"/>
      <c r="Q57" s="381"/>
      <c r="R57" s="381"/>
      <c r="S57" s="1210"/>
      <c r="T57" s="1210"/>
      <c r="U57" s="1210"/>
      <c r="V57" s="380"/>
      <c r="W57" s="380"/>
      <c r="X57" s="380"/>
      <c r="Y57" s="380"/>
      <c r="Z57" s="326"/>
      <c r="AB57" s="25"/>
      <c r="AC57" s="25"/>
      <c r="AD57" s="25"/>
      <c r="AE57" s="103"/>
      <c r="AF57" s="103"/>
      <c r="AG57" s="103"/>
    </row>
    <row r="58" spans="1:33" ht="5.0999999999999996" customHeight="1" thickBot="1">
      <c r="AB58" s="25"/>
      <c r="AC58" s="25"/>
      <c r="AD58" s="25"/>
      <c r="AE58" s="103"/>
      <c r="AF58" s="103"/>
      <c r="AG58" s="103"/>
    </row>
    <row r="59" spans="1:33" ht="15" customHeight="1" thickBot="1">
      <c r="A59" s="1222" t="s">
        <v>227</v>
      </c>
      <c r="B59" s="1223"/>
      <c r="C59" s="1223"/>
      <c r="D59" s="1223"/>
      <c r="E59" s="1223"/>
      <c r="F59" s="1223"/>
      <c r="G59" s="1223"/>
      <c r="H59" s="1223"/>
      <c r="I59" s="1223"/>
      <c r="J59" s="1223"/>
      <c r="K59" s="1223"/>
      <c r="L59" s="1223"/>
      <c r="M59" s="1223"/>
      <c r="N59" s="1223"/>
      <c r="O59" s="1224"/>
      <c r="P59" s="23"/>
      <c r="Q59" s="1225" t="s">
        <v>23</v>
      </c>
      <c r="R59" s="1226"/>
      <c r="S59" s="1226"/>
      <c r="T59" s="1226"/>
      <c r="U59" s="1226"/>
      <c r="V59" s="1226"/>
      <c r="W59" s="1226"/>
      <c r="X59" s="1226"/>
      <c r="Y59" s="1227"/>
      <c r="Z59" s="327"/>
      <c r="AB59" s="25"/>
      <c r="AC59" s="25"/>
      <c r="AD59" s="25"/>
      <c r="AE59" s="103"/>
      <c r="AF59" s="103"/>
      <c r="AG59" s="103"/>
    </row>
    <row r="60" spans="1:33" ht="15" customHeight="1">
      <c r="A60" s="1228" t="s">
        <v>20</v>
      </c>
      <c r="B60" s="1229"/>
      <c r="C60" s="1229"/>
      <c r="D60" s="111"/>
      <c r="E60" s="1229" t="s">
        <v>228</v>
      </c>
      <c r="F60" s="1229"/>
      <c r="G60" s="1229"/>
      <c r="H60" s="1229"/>
      <c r="I60" s="111"/>
      <c r="J60" s="1229" t="s">
        <v>150</v>
      </c>
      <c r="K60" s="1229"/>
      <c r="L60" s="1229"/>
      <c r="M60" s="1229"/>
      <c r="N60" s="1229"/>
      <c r="O60" s="1230"/>
      <c r="P60" s="23"/>
      <c r="Q60" s="1235"/>
      <c r="R60" s="1236"/>
      <c r="S60" s="1236"/>
      <c r="T60" s="1236"/>
      <c r="U60" s="1236"/>
      <c r="V60" s="1236"/>
      <c r="W60" s="1236"/>
      <c r="X60" s="1236"/>
      <c r="Y60" s="1237"/>
      <c r="Z60" s="93"/>
      <c r="AB60" s="25"/>
      <c r="AC60" s="25"/>
      <c r="AD60" s="25"/>
      <c r="AE60" s="103"/>
      <c r="AF60" s="103"/>
      <c r="AG60" s="103"/>
    </row>
    <row r="61" spans="1:33" ht="6" customHeight="1">
      <c r="A61" s="107"/>
      <c r="B61" s="95"/>
      <c r="C61" s="95"/>
      <c r="D61" s="95"/>
      <c r="E61" s="91"/>
      <c r="F61" s="95"/>
      <c r="G61" s="95"/>
      <c r="H61" s="95"/>
      <c r="I61" s="95"/>
      <c r="J61" s="95"/>
      <c r="K61" s="95"/>
      <c r="L61" s="95"/>
      <c r="M61" s="95"/>
      <c r="N61" s="91"/>
      <c r="O61" s="108"/>
      <c r="P61" s="23"/>
      <c r="Q61" s="1238"/>
      <c r="R61" s="791"/>
      <c r="S61" s="791"/>
      <c r="T61" s="791"/>
      <c r="U61" s="791"/>
      <c r="V61" s="791"/>
      <c r="W61" s="791"/>
      <c r="X61" s="791"/>
      <c r="Y61" s="1239"/>
      <c r="Z61" s="93"/>
      <c r="AB61" s="25"/>
      <c r="AC61" s="25"/>
      <c r="AD61" s="25"/>
      <c r="AE61" s="103"/>
      <c r="AF61" s="103"/>
      <c r="AG61" s="103"/>
    </row>
    <row r="62" spans="1:33" ht="35.1" customHeight="1">
      <c r="A62" s="1231" t="s">
        <v>233</v>
      </c>
      <c r="B62" s="1232"/>
      <c r="C62" s="1232"/>
      <c r="D62" s="92"/>
      <c r="E62" s="1233"/>
      <c r="F62" s="1233"/>
      <c r="G62" s="1233"/>
      <c r="H62" s="1233"/>
      <c r="I62" s="92"/>
      <c r="J62" s="1232"/>
      <c r="K62" s="1232"/>
      <c r="L62" s="1232"/>
      <c r="M62" s="1232"/>
      <c r="N62" s="1232"/>
      <c r="O62" s="1234"/>
      <c r="P62" s="90"/>
      <c r="Q62" s="1238"/>
      <c r="R62" s="791"/>
      <c r="S62" s="791"/>
      <c r="T62" s="791"/>
      <c r="U62" s="791"/>
      <c r="V62" s="791"/>
      <c r="W62" s="791"/>
      <c r="X62" s="791"/>
      <c r="Y62" s="1239"/>
      <c r="Z62" s="93"/>
      <c r="AB62" s="25"/>
      <c r="AC62" s="25"/>
      <c r="AD62" s="25"/>
      <c r="AE62" s="103"/>
      <c r="AF62" s="103"/>
      <c r="AG62" s="103"/>
    </row>
    <row r="63" spans="1:33" ht="6" customHeight="1">
      <c r="A63" s="10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110"/>
      <c r="P63" s="90"/>
      <c r="Q63" s="1238"/>
      <c r="R63" s="791"/>
      <c r="S63" s="791"/>
      <c r="T63" s="791"/>
      <c r="U63" s="791"/>
      <c r="V63" s="791"/>
      <c r="W63" s="791"/>
      <c r="X63" s="791"/>
      <c r="Y63" s="1239"/>
      <c r="Z63" s="93"/>
      <c r="AB63" s="93"/>
      <c r="AC63" s="93"/>
      <c r="AD63" s="93"/>
      <c r="AE63" s="93"/>
      <c r="AF63" s="93"/>
      <c r="AG63" s="93"/>
    </row>
    <row r="64" spans="1:33" ht="32.1" customHeight="1" thickBot="1">
      <c r="A64" s="1218" t="s">
        <v>229</v>
      </c>
      <c r="B64" s="1219"/>
      <c r="C64" s="1219"/>
      <c r="D64" s="85"/>
      <c r="E64" s="1220"/>
      <c r="F64" s="1220"/>
      <c r="G64" s="1220"/>
      <c r="H64" s="1220"/>
      <c r="I64" s="85"/>
      <c r="J64" s="1219"/>
      <c r="K64" s="1219"/>
      <c r="L64" s="1219"/>
      <c r="M64" s="1219"/>
      <c r="N64" s="1219"/>
      <c r="O64" s="1221"/>
      <c r="P64" s="90"/>
      <c r="Q64" s="1240"/>
      <c r="R64" s="1241"/>
      <c r="S64" s="1241"/>
      <c r="T64" s="1241"/>
      <c r="U64" s="1241"/>
      <c r="V64" s="1241"/>
      <c r="W64" s="1241"/>
      <c r="X64" s="1241"/>
      <c r="Y64" s="1242"/>
      <c r="Z64" s="93"/>
      <c r="AB64" s="93"/>
      <c r="AC64" s="93"/>
      <c r="AD64" s="93"/>
      <c r="AE64" s="93"/>
      <c r="AF64" s="93"/>
      <c r="AG64" s="93"/>
    </row>
    <row r="65" spans="1:33" ht="5.0999999999999996" customHeight="1" thickBot="1">
      <c r="O65" s="90"/>
      <c r="P65" s="90"/>
      <c r="Q65" s="23"/>
      <c r="R65" s="23"/>
      <c r="S65" s="23"/>
      <c r="T65" s="23"/>
      <c r="AB65" s="93"/>
      <c r="AC65" s="93"/>
      <c r="AD65" s="93"/>
      <c r="AE65" s="93"/>
      <c r="AF65" s="93"/>
      <c r="AG65" s="93"/>
    </row>
    <row r="66" spans="1:33" ht="15" customHeight="1" thickBot="1">
      <c r="A66" s="1222" t="s">
        <v>230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4"/>
      <c r="P66" s="23"/>
      <c r="Q66" s="1225" t="s">
        <v>23</v>
      </c>
      <c r="R66" s="1226"/>
      <c r="S66" s="1226"/>
      <c r="T66" s="1226"/>
      <c r="U66" s="1226"/>
      <c r="V66" s="1226"/>
      <c r="W66" s="1226"/>
      <c r="X66" s="1226"/>
      <c r="Y66" s="1227"/>
      <c r="Z66" s="327"/>
      <c r="AB66" s="93"/>
      <c r="AC66" s="93"/>
      <c r="AD66" s="93"/>
      <c r="AE66" s="93"/>
      <c r="AF66" s="93"/>
      <c r="AG66" s="93"/>
    </row>
    <row r="67" spans="1:33" ht="15" customHeight="1">
      <c r="A67" s="1228" t="s">
        <v>20</v>
      </c>
      <c r="B67" s="1229"/>
      <c r="C67" s="1229"/>
      <c r="D67" s="111"/>
      <c r="E67" s="1229" t="s">
        <v>228</v>
      </c>
      <c r="F67" s="1229"/>
      <c r="G67" s="1229"/>
      <c r="H67" s="1229"/>
      <c r="I67" s="111"/>
      <c r="J67" s="1229" t="s">
        <v>150</v>
      </c>
      <c r="K67" s="1229"/>
      <c r="L67" s="1229"/>
      <c r="M67" s="1229"/>
      <c r="N67" s="1229"/>
      <c r="O67" s="1230"/>
      <c r="P67" s="23"/>
      <c r="Q67" s="1235"/>
      <c r="R67" s="1236"/>
      <c r="S67" s="1236"/>
      <c r="T67" s="1236"/>
      <c r="U67" s="1236"/>
      <c r="V67" s="1236"/>
      <c r="W67" s="1236"/>
      <c r="X67" s="1236"/>
      <c r="Y67" s="1237"/>
      <c r="Z67" s="93"/>
      <c r="AB67" s="93"/>
      <c r="AC67" s="93"/>
      <c r="AD67" s="93"/>
      <c r="AE67" s="93"/>
      <c r="AF67" s="93"/>
      <c r="AG67" s="93"/>
    </row>
    <row r="68" spans="1:33" ht="5.0999999999999996" customHeight="1">
      <c r="A68" s="107"/>
      <c r="B68" s="95"/>
      <c r="C68" s="95"/>
      <c r="D68" s="95"/>
      <c r="E68" s="91"/>
      <c r="F68" s="95"/>
      <c r="G68" s="95"/>
      <c r="H68" s="95"/>
      <c r="I68" s="95"/>
      <c r="J68" s="95"/>
      <c r="K68" s="95"/>
      <c r="L68" s="95"/>
      <c r="M68" s="95"/>
      <c r="N68" s="91"/>
      <c r="O68" s="108"/>
      <c r="P68" s="23"/>
      <c r="Q68" s="1238"/>
      <c r="R68" s="791"/>
      <c r="S68" s="791"/>
      <c r="T68" s="791"/>
      <c r="U68" s="791"/>
      <c r="V68" s="791"/>
      <c r="W68" s="791"/>
      <c r="X68" s="791"/>
      <c r="Y68" s="1239"/>
      <c r="Z68" s="93"/>
      <c r="AB68" s="93"/>
      <c r="AC68" s="93"/>
      <c r="AD68" s="93"/>
      <c r="AE68" s="93"/>
      <c r="AF68" s="93"/>
      <c r="AG68" s="93"/>
    </row>
    <row r="69" spans="1:33" ht="35.1" customHeight="1">
      <c r="A69" s="1231" t="s">
        <v>233</v>
      </c>
      <c r="B69" s="1232"/>
      <c r="C69" s="1232"/>
      <c r="D69" s="92"/>
      <c r="E69" s="1233"/>
      <c r="F69" s="1233"/>
      <c r="G69" s="1233"/>
      <c r="H69" s="1233"/>
      <c r="I69" s="92"/>
      <c r="J69" s="1232"/>
      <c r="K69" s="1232"/>
      <c r="L69" s="1232"/>
      <c r="M69" s="1232"/>
      <c r="N69" s="1232"/>
      <c r="O69" s="1234"/>
      <c r="P69" s="90"/>
      <c r="Q69" s="1238"/>
      <c r="R69" s="791"/>
      <c r="S69" s="791"/>
      <c r="T69" s="791"/>
      <c r="U69" s="791"/>
      <c r="V69" s="791"/>
      <c r="W69" s="791"/>
      <c r="X69" s="791"/>
      <c r="Y69" s="1239"/>
      <c r="Z69" s="93"/>
    </row>
    <row r="70" spans="1:33" ht="5.0999999999999996" customHeight="1">
      <c r="A70" s="10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110"/>
      <c r="P70" s="90"/>
      <c r="Q70" s="1238"/>
      <c r="R70" s="791"/>
      <c r="S70" s="791"/>
      <c r="T70" s="791"/>
      <c r="U70" s="791"/>
      <c r="V70" s="791"/>
      <c r="W70" s="791"/>
      <c r="X70" s="791"/>
      <c r="Y70" s="1239"/>
      <c r="Z70" s="93"/>
    </row>
    <row r="71" spans="1:33" ht="32.1" customHeight="1" thickBot="1">
      <c r="A71" s="1218" t="s">
        <v>229</v>
      </c>
      <c r="B71" s="1219"/>
      <c r="C71" s="1219"/>
      <c r="D71" s="85"/>
      <c r="E71" s="1220"/>
      <c r="F71" s="1220"/>
      <c r="G71" s="1220"/>
      <c r="H71" s="1220"/>
      <c r="I71" s="85"/>
      <c r="J71" s="1219"/>
      <c r="K71" s="1219"/>
      <c r="L71" s="1219"/>
      <c r="M71" s="1219"/>
      <c r="N71" s="1219"/>
      <c r="O71" s="1221"/>
      <c r="P71" s="90"/>
      <c r="Q71" s="1240"/>
      <c r="R71" s="1241"/>
      <c r="S71" s="1241"/>
      <c r="T71" s="1241"/>
      <c r="U71" s="1241"/>
      <c r="V71" s="1241"/>
      <c r="W71" s="1241"/>
      <c r="X71" s="1241"/>
      <c r="Y71" s="1242"/>
      <c r="Z71" s="93"/>
    </row>
    <row r="72" spans="1:33" ht="5.0999999999999996" customHeight="1" thickBot="1">
      <c r="A72" s="89"/>
    </row>
    <row r="73" spans="1:33" ht="15" customHeight="1" thickBot="1">
      <c r="A73" s="1222" t="s">
        <v>231</v>
      </c>
      <c r="B73" s="1223"/>
      <c r="C73" s="1223"/>
      <c r="D73" s="1223"/>
      <c r="E73" s="1223"/>
      <c r="F73" s="1223"/>
      <c r="G73" s="1223"/>
      <c r="H73" s="1223"/>
      <c r="I73" s="1223"/>
      <c r="J73" s="1223"/>
      <c r="K73" s="1223"/>
      <c r="L73" s="1223"/>
      <c r="M73" s="1223"/>
      <c r="N73" s="1223"/>
      <c r="O73" s="1224"/>
      <c r="P73" s="23"/>
      <c r="Q73" s="1225" t="s">
        <v>23</v>
      </c>
      <c r="R73" s="1226"/>
      <c r="S73" s="1226"/>
      <c r="T73" s="1226"/>
      <c r="U73" s="1226"/>
      <c r="V73" s="1226"/>
      <c r="W73" s="1226"/>
      <c r="X73" s="1226"/>
      <c r="Y73" s="1227"/>
      <c r="Z73" s="327"/>
    </row>
    <row r="74" spans="1:33" ht="15" customHeight="1">
      <c r="A74" s="1228" t="s">
        <v>20</v>
      </c>
      <c r="B74" s="1229"/>
      <c r="C74" s="1229"/>
      <c r="D74" s="111"/>
      <c r="E74" s="1229" t="s">
        <v>228</v>
      </c>
      <c r="F74" s="1229"/>
      <c r="G74" s="1229"/>
      <c r="H74" s="1229"/>
      <c r="I74" s="111"/>
      <c r="J74" s="1229" t="s">
        <v>150</v>
      </c>
      <c r="K74" s="1229"/>
      <c r="L74" s="1229"/>
      <c r="M74" s="1229"/>
      <c r="N74" s="1229"/>
      <c r="O74" s="1230"/>
      <c r="P74" s="23"/>
      <c r="Q74" s="1235"/>
      <c r="R74" s="1236"/>
      <c r="S74" s="1236"/>
      <c r="T74" s="1236"/>
      <c r="U74" s="1236"/>
      <c r="V74" s="1236"/>
      <c r="W74" s="1236"/>
      <c r="X74" s="1236"/>
      <c r="Y74" s="1237"/>
      <c r="Z74" s="93"/>
    </row>
    <row r="75" spans="1:33" ht="5.0999999999999996" customHeight="1">
      <c r="A75" s="107"/>
      <c r="B75" s="95"/>
      <c r="C75" s="95"/>
      <c r="D75" s="95"/>
      <c r="E75" s="91"/>
      <c r="F75" s="95"/>
      <c r="G75" s="95"/>
      <c r="H75" s="95"/>
      <c r="I75" s="95"/>
      <c r="J75" s="95"/>
      <c r="K75" s="95"/>
      <c r="L75" s="95"/>
      <c r="M75" s="95"/>
      <c r="N75" s="91"/>
      <c r="O75" s="108"/>
      <c r="P75" s="23"/>
      <c r="Q75" s="1238"/>
      <c r="R75" s="791"/>
      <c r="S75" s="791"/>
      <c r="T75" s="791"/>
      <c r="U75" s="791"/>
      <c r="V75" s="791"/>
      <c r="W75" s="791"/>
      <c r="X75" s="791"/>
      <c r="Y75" s="1239"/>
      <c r="Z75" s="93"/>
    </row>
    <row r="76" spans="1:33" ht="35.1" customHeight="1">
      <c r="A76" s="1231" t="s">
        <v>233</v>
      </c>
      <c r="B76" s="1232"/>
      <c r="C76" s="1232"/>
      <c r="D76" s="92"/>
      <c r="E76" s="1233"/>
      <c r="F76" s="1233"/>
      <c r="G76" s="1233"/>
      <c r="H76" s="1233"/>
      <c r="I76" s="92"/>
      <c r="J76" s="1232"/>
      <c r="K76" s="1232"/>
      <c r="L76" s="1232"/>
      <c r="M76" s="1232"/>
      <c r="N76" s="1232"/>
      <c r="O76" s="1234"/>
      <c r="P76" s="90"/>
      <c r="Q76" s="1238"/>
      <c r="R76" s="791"/>
      <c r="S76" s="791"/>
      <c r="T76" s="791"/>
      <c r="U76" s="791"/>
      <c r="V76" s="791"/>
      <c r="W76" s="791"/>
      <c r="X76" s="791"/>
      <c r="Y76" s="1239"/>
      <c r="Z76" s="93"/>
    </row>
    <row r="77" spans="1:33" ht="5.0999999999999996" customHeight="1">
      <c r="A77" s="10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110"/>
      <c r="P77" s="90"/>
      <c r="Q77" s="1238"/>
      <c r="R77" s="791"/>
      <c r="S77" s="791"/>
      <c r="T77" s="791"/>
      <c r="U77" s="791"/>
      <c r="V77" s="791"/>
      <c r="W77" s="791"/>
      <c r="X77" s="791"/>
      <c r="Y77" s="1239"/>
      <c r="Z77" s="93"/>
    </row>
    <row r="78" spans="1:33" ht="32.1" customHeight="1" thickBot="1">
      <c r="A78" s="1218" t="s">
        <v>229</v>
      </c>
      <c r="B78" s="1219"/>
      <c r="C78" s="1219"/>
      <c r="D78" s="85"/>
      <c r="E78" s="1220"/>
      <c r="F78" s="1220"/>
      <c r="G78" s="1220"/>
      <c r="H78" s="1220"/>
      <c r="I78" s="85"/>
      <c r="J78" s="1219"/>
      <c r="K78" s="1219"/>
      <c r="L78" s="1219"/>
      <c r="M78" s="1219"/>
      <c r="N78" s="1219"/>
      <c r="O78" s="1221"/>
      <c r="P78" s="90"/>
      <c r="Q78" s="1240"/>
      <c r="R78" s="1241"/>
      <c r="S78" s="1241"/>
      <c r="T78" s="1241"/>
      <c r="U78" s="1241"/>
      <c r="V78" s="1241"/>
      <c r="W78" s="1241"/>
      <c r="X78" s="1241"/>
      <c r="Y78" s="1242"/>
      <c r="Z78" s="93"/>
    </row>
    <row r="79" spans="1:33" ht="15" customHeight="1">
      <c r="A79" s="86"/>
    </row>
  </sheetData>
  <sheetProtection formatCells="0"/>
  <mergeCells count="163">
    <mergeCell ref="Q74:Y78"/>
    <mergeCell ref="A78:C78"/>
    <mergeCell ref="E78:H78"/>
    <mergeCell ref="J78:O78"/>
    <mergeCell ref="D10:E10"/>
    <mergeCell ref="L10:P10"/>
    <mergeCell ref="T10:Y10"/>
    <mergeCell ref="V41:Y42"/>
    <mergeCell ref="S41:U42"/>
    <mergeCell ref="J41:N42"/>
    <mergeCell ref="D41:H42"/>
    <mergeCell ref="A73:O73"/>
    <mergeCell ref="Q73:Y73"/>
    <mergeCell ref="A74:C74"/>
    <mergeCell ref="E74:H74"/>
    <mergeCell ref="J74:O74"/>
    <mergeCell ref="A76:C76"/>
    <mergeCell ref="E76:H76"/>
    <mergeCell ref="J76:O76"/>
    <mergeCell ref="A69:C69"/>
    <mergeCell ref="E69:H69"/>
    <mergeCell ref="J69:O69"/>
    <mergeCell ref="A71:C71"/>
    <mergeCell ref="E71:H71"/>
    <mergeCell ref="J71:O71"/>
    <mergeCell ref="A66:O66"/>
    <mergeCell ref="Q66:Y66"/>
    <mergeCell ref="A67:C67"/>
    <mergeCell ref="E67:H67"/>
    <mergeCell ref="J67:O67"/>
    <mergeCell ref="A59:O59"/>
    <mergeCell ref="Q59:Y59"/>
    <mergeCell ref="A60:C60"/>
    <mergeCell ref="E60:H60"/>
    <mergeCell ref="J60:O60"/>
    <mergeCell ref="A62:C62"/>
    <mergeCell ref="E62:H62"/>
    <mergeCell ref="J62:O62"/>
    <mergeCell ref="Q60:Y64"/>
    <mergeCell ref="Q67:Y71"/>
    <mergeCell ref="E54:F54"/>
    <mergeCell ref="K54:N54"/>
    <mergeCell ref="S54:U54"/>
    <mergeCell ref="E55:F55"/>
    <mergeCell ref="K55:N55"/>
    <mergeCell ref="S55:U55"/>
    <mergeCell ref="A64:C64"/>
    <mergeCell ref="E64:H64"/>
    <mergeCell ref="J64:O64"/>
    <mergeCell ref="K51:N51"/>
    <mergeCell ref="S51:U51"/>
    <mergeCell ref="E52:F52"/>
    <mergeCell ref="K52:N52"/>
    <mergeCell ref="S52:U52"/>
    <mergeCell ref="E53:F53"/>
    <mergeCell ref="K53:N53"/>
    <mergeCell ref="S53:U53"/>
    <mergeCell ref="A48:Y48"/>
    <mergeCell ref="A49:A57"/>
    <mergeCell ref="B49:D57"/>
    <mergeCell ref="E49:F49"/>
    <mergeCell ref="K49:N49"/>
    <mergeCell ref="S49:U49"/>
    <mergeCell ref="E50:F50"/>
    <mergeCell ref="K50:N50"/>
    <mergeCell ref="S50:U50"/>
    <mergeCell ref="E51:F51"/>
    <mergeCell ref="E56:F56"/>
    <mergeCell ref="K56:N56"/>
    <mergeCell ref="S56:U56"/>
    <mergeCell ref="E57:F57"/>
    <mergeCell ref="K57:N57"/>
    <mergeCell ref="S57:U57"/>
    <mergeCell ref="P46:Q46"/>
    <mergeCell ref="R46:R47"/>
    <mergeCell ref="S46:U47"/>
    <mergeCell ref="V46:V47"/>
    <mergeCell ref="W46:X46"/>
    <mergeCell ref="Y46:Y47"/>
    <mergeCell ref="A44:Y44"/>
    <mergeCell ref="A45:A47"/>
    <mergeCell ref="B45:D47"/>
    <mergeCell ref="G45:N45"/>
    <mergeCell ref="O45:U45"/>
    <mergeCell ref="V45:Y45"/>
    <mergeCell ref="H46:I46"/>
    <mergeCell ref="J46:J47"/>
    <mergeCell ref="K46:N47"/>
    <mergeCell ref="O46:O47"/>
    <mergeCell ref="A38:Y38"/>
    <mergeCell ref="A39:Y39"/>
    <mergeCell ref="A41:C42"/>
    <mergeCell ref="B33:D33"/>
    <mergeCell ref="F33:I33"/>
    <mergeCell ref="X33:Y33"/>
    <mergeCell ref="A34:Y34"/>
    <mergeCell ref="A35:V35"/>
    <mergeCell ref="W35:Y36"/>
    <mergeCell ref="A36:V36"/>
    <mergeCell ref="A29:A32"/>
    <mergeCell ref="B29:D32"/>
    <mergeCell ref="F29:I32"/>
    <mergeCell ref="N29:N32"/>
    <mergeCell ref="S29:S32"/>
    <mergeCell ref="X29:Y32"/>
    <mergeCell ref="A27:A28"/>
    <mergeCell ref="B27:D28"/>
    <mergeCell ref="F27:I28"/>
    <mergeCell ref="N27:N28"/>
    <mergeCell ref="S27:S28"/>
    <mergeCell ref="X27:Y28"/>
    <mergeCell ref="B17:Y17"/>
    <mergeCell ref="A18:A24"/>
    <mergeCell ref="B18:D18"/>
    <mergeCell ref="F18:I18"/>
    <mergeCell ref="X18:Y18"/>
    <mergeCell ref="B19:D22"/>
    <mergeCell ref="A25:A26"/>
    <mergeCell ref="B25:D25"/>
    <mergeCell ref="F25:I26"/>
    <mergeCell ref="N25:N26"/>
    <mergeCell ref="S25:S26"/>
    <mergeCell ref="X25:Y26"/>
    <mergeCell ref="B26:D26"/>
    <mergeCell ref="F19:I22"/>
    <mergeCell ref="N19:N24"/>
    <mergeCell ref="S19:S24"/>
    <mergeCell ref="X19:Y24"/>
    <mergeCell ref="B23:D24"/>
    <mergeCell ref="F23:I24"/>
    <mergeCell ref="A12:Y12"/>
    <mergeCell ref="A13:A16"/>
    <mergeCell ref="B13:D16"/>
    <mergeCell ref="E13:E16"/>
    <mergeCell ref="F13:I16"/>
    <mergeCell ref="J13:N13"/>
    <mergeCell ref="O13:S13"/>
    <mergeCell ref="T13:Y13"/>
    <mergeCell ref="J14:M14"/>
    <mergeCell ref="N14:N16"/>
    <mergeCell ref="O14:R14"/>
    <mergeCell ref="S14:S16"/>
    <mergeCell ref="T14:W14"/>
    <mergeCell ref="X14:Y16"/>
    <mergeCell ref="J15:J16"/>
    <mergeCell ref="K15:L15"/>
    <mergeCell ref="M15:M16"/>
    <mergeCell ref="O15:O16"/>
    <mergeCell ref="P15:Q15"/>
    <mergeCell ref="R15:R16"/>
    <mergeCell ref="T15:T16"/>
    <mergeCell ref="U15:V15"/>
    <mergeCell ref="W15:W16"/>
    <mergeCell ref="F7:K8"/>
    <mergeCell ref="L7:S8"/>
    <mergeCell ref="T7:X8"/>
    <mergeCell ref="A10:B10"/>
    <mergeCell ref="A1:X1"/>
    <mergeCell ref="A2:X2"/>
    <mergeCell ref="A3:Y3"/>
    <mergeCell ref="A5:E5"/>
    <mergeCell ref="F5:S6"/>
    <mergeCell ref="T6:X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Z27"/>
  <sheetViews>
    <sheetView topLeftCell="A13" workbookViewId="0">
      <selection activeCell="D15" sqref="D15"/>
    </sheetView>
  </sheetViews>
  <sheetFormatPr baseColWidth="10" defaultRowHeight="15"/>
  <cols>
    <col min="1" max="1" width="8.7109375" customWidth="1"/>
    <col min="2" max="2" width="35.7109375" customWidth="1"/>
    <col min="4" max="4" width="12.7109375" customWidth="1"/>
    <col min="5" max="5" width="8.7109375" customWidth="1"/>
    <col min="6" max="6" width="6.7109375" customWidth="1"/>
    <col min="7" max="7" width="6.7109375" style="205" customWidth="1"/>
    <col min="8" max="8" width="8.7109375" customWidth="1"/>
  </cols>
  <sheetData>
    <row r="1" spans="1:26">
      <c r="A1" s="542" t="s">
        <v>17</v>
      </c>
      <c r="B1" s="542"/>
      <c r="C1" s="542"/>
      <c r="D1" s="542"/>
      <c r="E1" s="542"/>
      <c r="F1" s="542"/>
      <c r="G1" s="542"/>
      <c r="H1" s="542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35"/>
    </row>
    <row r="2" spans="1:26">
      <c r="A2" s="541" t="s">
        <v>167</v>
      </c>
      <c r="B2" s="541"/>
      <c r="C2" s="541"/>
      <c r="D2" s="541"/>
      <c r="E2" s="541"/>
      <c r="F2" s="541"/>
      <c r="G2" s="541"/>
      <c r="H2" s="54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24.95" customHeight="1">
      <c r="R3" s="39"/>
      <c r="S3" s="39"/>
    </row>
    <row r="4" spans="1:26">
      <c r="A4" s="665" t="str">
        <f>'LISTE -  ELEVES'!C1</f>
        <v>Lycée des Métiers de l'Hôtellerie et du Tourisme "Archipel Guadeloupe"</v>
      </c>
      <c r="B4" s="665"/>
      <c r="C4" s="665"/>
      <c r="D4" s="665"/>
      <c r="E4" s="665"/>
      <c r="F4" s="665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6">
      <c r="A5" s="1280" t="s">
        <v>198</v>
      </c>
      <c r="B5" s="1280"/>
      <c r="G5" s="20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6" ht="18.75">
      <c r="C6" s="52" t="s">
        <v>76</v>
      </c>
      <c r="D6" s="79"/>
      <c r="E6" s="79"/>
      <c r="G6" s="1270" t="s">
        <v>368</v>
      </c>
      <c r="H6" s="1271"/>
      <c r="I6" s="38"/>
      <c r="K6" s="38"/>
      <c r="L6" s="38"/>
      <c r="N6" s="119"/>
      <c r="O6" s="119"/>
      <c r="P6" s="119"/>
      <c r="Q6" s="119"/>
      <c r="R6" s="119"/>
      <c r="S6" s="119"/>
    </row>
    <row r="7" spans="1:26" ht="18">
      <c r="B7" s="79"/>
      <c r="C7" s="1276">
        <f>'LISTE -  ELEVES'!C25</f>
        <v>0</v>
      </c>
      <c r="D7" s="1276"/>
      <c r="E7" s="1276"/>
      <c r="F7" s="1276"/>
      <c r="G7" s="1272" t="str">
        <f>'LISTE -  ELEVES'!F7</f>
        <v>201….</v>
      </c>
      <c r="H7" s="1273"/>
      <c r="I7" s="38"/>
      <c r="J7" s="38"/>
      <c r="K7" s="38"/>
      <c r="L7" s="38"/>
      <c r="M7" s="119"/>
      <c r="N7" s="119"/>
      <c r="O7" s="119"/>
      <c r="P7" s="119"/>
      <c r="Q7" s="119"/>
      <c r="R7" s="119"/>
      <c r="S7" s="119"/>
    </row>
    <row r="8" spans="1:26" ht="15" customHeight="1">
      <c r="C8" s="1276"/>
      <c r="D8" s="1276"/>
      <c r="E8" s="1276"/>
      <c r="F8" s="1276"/>
      <c r="H8" s="205"/>
    </row>
    <row r="9" spans="1:26" ht="16.5">
      <c r="B9" s="115"/>
    </row>
    <row r="10" spans="1:26">
      <c r="B10" s="87"/>
    </row>
    <row r="11" spans="1:26" ht="20.100000000000001" customHeight="1">
      <c r="A11" s="1281" t="s">
        <v>236</v>
      </c>
      <c r="B11" s="1281"/>
      <c r="C11" s="1281"/>
      <c r="D11" s="1281"/>
      <c r="E11" s="1281"/>
      <c r="F11" s="1281"/>
      <c r="G11" s="1281"/>
      <c r="H11" s="1281"/>
    </row>
    <row r="12" spans="1:26" ht="16.5">
      <c r="B12" s="115"/>
    </row>
    <row r="13" spans="1:26" ht="18">
      <c r="A13" s="538" t="s">
        <v>157</v>
      </c>
      <c r="B13" s="538"/>
      <c r="C13" s="538"/>
      <c r="D13" s="538"/>
      <c r="E13" s="538"/>
      <c r="F13" s="538"/>
      <c r="G13" s="538"/>
      <c r="H13" s="538"/>
    </row>
    <row r="14" spans="1:26" ht="17.25" thickBot="1">
      <c r="B14" s="115"/>
    </row>
    <row r="15" spans="1:26" ht="80.099999999999994" customHeight="1" thickTop="1" thickBot="1">
      <c r="B15" s="121" t="s">
        <v>246</v>
      </c>
      <c r="C15" s="116"/>
      <c r="D15" s="384"/>
      <c r="E15" s="120" t="s">
        <v>242</v>
      </c>
      <c r="F15" s="117"/>
      <c r="G15" s="117"/>
      <c r="H15" s="117"/>
    </row>
    <row r="16" spans="1:26" ht="30" customHeight="1" thickTop="1">
      <c r="B16" s="118" t="s">
        <v>161</v>
      </c>
      <c r="C16" s="1288"/>
      <c r="D16" s="1267"/>
      <c r="E16" s="1269"/>
      <c r="F16" s="1269"/>
      <c r="G16" s="204"/>
      <c r="H16" s="1269"/>
    </row>
    <row r="17" spans="1:8" ht="5.0999999999999996" customHeight="1" thickBot="1">
      <c r="B17" s="118"/>
      <c r="C17" s="1288"/>
      <c r="D17" s="1268"/>
      <c r="E17" s="1269"/>
      <c r="F17" s="1269"/>
      <c r="G17" s="204"/>
      <c r="H17" s="1269"/>
    </row>
    <row r="18" spans="1:8" ht="80.099999999999994" customHeight="1" thickTop="1" thickBot="1">
      <c r="B18" s="121" t="s">
        <v>245</v>
      </c>
      <c r="C18" s="116"/>
      <c r="D18" s="383"/>
      <c r="E18" s="120" t="s">
        <v>243</v>
      </c>
      <c r="F18" s="117"/>
      <c r="G18" s="117"/>
      <c r="H18" s="117"/>
    </row>
    <row r="19" spans="1:8" ht="30" customHeight="1" thickTop="1">
      <c r="B19" s="118" t="s">
        <v>237</v>
      </c>
      <c r="C19" s="1288"/>
      <c r="D19" s="1267"/>
      <c r="E19" s="1269"/>
      <c r="F19" s="1269"/>
      <c r="G19" s="204"/>
      <c r="H19" s="1269"/>
    </row>
    <row r="20" spans="1:8" ht="5.0999999999999996" customHeight="1" thickBot="1">
      <c r="B20" s="118"/>
      <c r="C20" s="1288"/>
      <c r="D20" s="1268"/>
      <c r="E20" s="1269"/>
      <c r="F20" s="1269"/>
      <c r="G20" s="204"/>
      <c r="H20" s="1269"/>
    </row>
    <row r="21" spans="1:8" ht="80.099999999999994" customHeight="1" thickTop="1" thickBot="1">
      <c r="B21" s="122" t="s">
        <v>244</v>
      </c>
      <c r="C21" s="116"/>
      <c r="D21" s="382"/>
      <c r="E21" s="120" t="s">
        <v>242</v>
      </c>
      <c r="F21" s="117"/>
      <c r="G21" s="117"/>
      <c r="H21" s="117"/>
    </row>
    <row r="22" spans="1:8" ht="30" customHeight="1" thickTop="1">
      <c r="B22" s="118" t="s">
        <v>238</v>
      </c>
      <c r="C22" s="1284"/>
      <c r="D22" s="1285"/>
      <c r="E22" s="1269"/>
      <c r="F22" s="1287" t="s">
        <v>239</v>
      </c>
      <c r="G22" s="1287"/>
      <c r="H22" s="1287"/>
    </row>
    <row r="23" spans="1:8" ht="15" customHeight="1" thickBot="1">
      <c r="B23" s="118"/>
      <c r="C23" s="1284"/>
      <c r="D23" s="1286"/>
      <c r="E23" s="1269"/>
      <c r="F23" s="1287"/>
      <c r="G23" s="1287"/>
      <c r="H23" s="1287"/>
    </row>
    <row r="24" spans="1:8" ht="65.099999999999994" customHeight="1" thickTop="1" thickBot="1">
      <c r="B24" s="1282"/>
      <c r="C24" s="1283"/>
      <c r="D24" s="245" t="str">
        <f>IF((D15)&gt;0,SUM(D15,D18,D21),"")</f>
        <v/>
      </c>
      <c r="E24" s="120" t="s">
        <v>240</v>
      </c>
      <c r="F24" s="1274" t="str">
        <f>IF((C22)&gt;0,SUM(D24/8),"")</f>
        <v/>
      </c>
      <c r="G24" s="1275"/>
      <c r="H24" s="120" t="s">
        <v>241</v>
      </c>
    </row>
    <row r="25" spans="1:8" ht="15" customHeight="1" thickTop="1">
      <c r="B25" s="115"/>
    </row>
    <row r="26" spans="1:8" ht="15.95" customHeight="1">
      <c r="A26" s="1264" t="s">
        <v>165</v>
      </c>
      <c r="B26" s="1265"/>
      <c r="C26" s="1265"/>
      <c r="D26" s="1265"/>
      <c r="E26" s="1265"/>
      <c r="F26" s="1265"/>
      <c r="G26" s="1265"/>
      <c r="H26" s="1266"/>
    </row>
    <row r="27" spans="1:8" ht="90" customHeight="1">
      <c r="A27" s="1277"/>
      <c r="B27" s="1278"/>
      <c r="C27" s="1278"/>
      <c r="D27" s="1278"/>
      <c r="E27" s="1278"/>
      <c r="F27" s="1278"/>
      <c r="G27" s="1278"/>
      <c r="H27" s="1279"/>
    </row>
  </sheetData>
  <sheetProtection password="D031" sheet="1" scenarios="1" formatCells="0" selectLockedCells="1"/>
  <mergeCells count="27">
    <mergeCell ref="A27:H27"/>
    <mergeCell ref="A1:H1"/>
    <mergeCell ref="A5:B5"/>
    <mergeCell ref="A11:H11"/>
    <mergeCell ref="B24:C24"/>
    <mergeCell ref="C22:C23"/>
    <mergeCell ref="D22:D23"/>
    <mergeCell ref="E22:E23"/>
    <mergeCell ref="F22:H23"/>
    <mergeCell ref="H16:H17"/>
    <mergeCell ref="C19:C20"/>
    <mergeCell ref="D19:D20"/>
    <mergeCell ref="E19:E20"/>
    <mergeCell ref="F19:F20"/>
    <mergeCell ref="H19:H20"/>
    <mergeCell ref="C16:C17"/>
    <mergeCell ref="A13:H13"/>
    <mergeCell ref="A26:H26"/>
    <mergeCell ref="A2:H2"/>
    <mergeCell ref="D16:D17"/>
    <mergeCell ref="E16:E17"/>
    <mergeCell ref="F16:F17"/>
    <mergeCell ref="G6:H6"/>
    <mergeCell ref="G7:H7"/>
    <mergeCell ref="F24:G24"/>
    <mergeCell ref="C7:F8"/>
    <mergeCell ref="A4:F4"/>
  </mergeCells>
  <pageMargins left="0.19685039370078741" right="0.19685039370078741" top="0.59055118110236227" bottom="0.19685039370078741" header="0.31496062992125984" footer="0.31496062992125984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R55"/>
  <sheetViews>
    <sheetView topLeftCell="A13" workbookViewId="0">
      <selection activeCell="T34" sqref="T34"/>
    </sheetView>
  </sheetViews>
  <sheetFormatPr baseColWidth="10" defaultRowHeight="1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2.85546875" customWidth="1"/>
  </cols>
  <sheetData>
    <row r="1" spans="1:18">
      <c r="A1" s="7" t="s">
        <v>17</v>
      </c>
    </row>
    <row r="2" spans="1:18" ht="16.5">
      <c r="A2" s="8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.0999999999999996" customHeight="1"/>
    <row r="4" spans="1:18" ht="15" customHeight="1">
      <c r="A4" s="849"/>
      <c r="B4" s="850" t="s">
        <v>0</v>
      </c>
      <c r="C4" s="850"/>
      <c r="D4" s="850"/>
      <c r="E4" s="850"/>
      <c r="F4" s="18"/>
      <c r="G4" s="1301" t="str">
        <f>'BEP-Techno'!G4</f>
        <v>Lycée des Métiers de l'Hôtellerie et du Tourisme "Archipel Guadeloupe"</v>
      </c>
      <c r="H4" s="1301"/>
      <c r="I4" s="1301"/>
      <c r="J4" s="1301"/>
      <c r="K4" s="1301"/>
      <c r="L4" s="1301"/>
      <c r="M4" s="1301"/>
      <c r="N4" s="1301"/>
      <c r="P4" s="1289" t="s">
        <v>367</v>
      </c>
      <c r="Q4" s="1290"/>
      <c r="R4" s="1291"/>
    </row>
    <row r="5" spans="1:18" ht="15" customHeight="1">
      <c r="A5" s="616"/>
      <c r="B5" s="850"/>
      <c r="C5" s="850"/>
      <c r="D5" s="850"/>
      <c r="E5" s="850"/>
      <c r="F5" s="18"/>
      <c r="G5" s="1301"/>
      <c r="H5" s="1301"/>
      <c r="I5" s="1301"/>
      <c r="J5" s="1301"/>
      <c r="K5" s="1301"/>
      <c r="L5" s="1301"/>
      <c r="M5" s="1301"/>
      <c r="N5" s="1301"/>
      <c r="P5" s="1292"/>
      <c r="Q5" s="1293"/>
      <c r="R5" s="1294"/>
    </row>
    <row r="6" spans="1:18" ht="5.0999999999999996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1292"/>
      <c r="Q6" s="1293"/>
      <c r="R6" s="1294"/>
    </row>
    <row r="7" spans="1:18" ht="15" customHeight="1">
      <c r="B7" s="850" t="s">
        <v>1</v>
      </c>
      <c r="C7" s="850"/>
      <c r="D7" s="850"/>
      <c r="E7" s="850"/>
      <c r="F7" s="19"/>
      <c r="G7" s="1302">
        <f>+'LISTE -  ELEVES'!C25</f>
        <v>0</v>
      </c>
      <c r="H7" s="1302"/>
      <c r="I7" s="1302"/>
      <c r="J7" s="1302"/>
      <c r="K7" s="1302"/>
      <c r="L7" s="1302"/>
      <c r="M7" s="1302"/>
      <c r="N7" s="1302"/>
      <c r="P7" s="1295" t="str">
        <f>'LISTE -  ELEVES'!F7</f>
        <v>201….</v>
      </c>
      <c r="Q7" s="1296"/>
      <c r="R7" s="1297"/>
    </row>
    <row r="8" spans="1:18" ht="15" customHeight="1">
      <c r="B8" s="850"/>
      <c r="C8" s="850"/>
      <c r="D8" s="850"/>
      <c r="E8" s="850"/>
      <c r="F8" s="19"/>
      <c r="G8" s="1302"/>
      <c r="H8" s="1302"/>
      <c r="I8" s="1302"/>
      <c r="J8" s="1302"/>
      <c r="K8" s="1302"/>
      <c r="L8" s="1302"/>
      <c r="M8" s="1302"/>
      <c r="N8" s="1302"/>
      <c r="P8" s="1298"/>
      <c r="Q8" s="1299"/>
      <c r="R8" s="1300"/>
    </row>
    <row r="9" spans="1:18" ht="5.0999999999999996" customHeight="1"/>
    <row r="10" spans="1:18" ht="15" customHeight="1">
      <c r="A10" s="1303" t="s">
        <v>414</v>
      </c>
      <c r="B10" s="1303"/>
      <c r="C10" s="1303"/>
      <c r="D10" s="1303"/>
      <c r="E10" s="1303"/>
      <c r="F10" s="1303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</row>
    <row r="11" spans="1:18">
      <c r="A11" s="1303"/>
      <c r="B11" s="1303"/>
      <c r="C11" s="1303"/>
      <c r="D11" s="1303"/>
      <c r="E11" s="1303"/>
      <c r="F11" s="1303"/>
      <c r="G11" s="1303"/>
      <c r="H11" s="1303"/>
      <c r="I11" s="1303"/>
      <c r="J11" s="1303"/>
      <c r="K11" s="1303"/>
      <c r="L11" s="1303"/>
      <c r="M11" s="1303"/>
      <c r="N11" s="1303"/>
      <c r="O11" s="1303"/>
      <c r="P11" s="1303"/>
      <c r="Q11" s="1303"/>
      <c r="R11" s="1303"/>
    </row>
    <row r="12" spans="1:18" ht="5.0999999999999996" customHeight="1"/>
    <row r="13" spans="1:18" ht="15" customHeight="1">
      <c r="C13" s="862" t="s">
        <v>42</v>
      </c>
      <c r="D13" s="862"/>
      <c r="E13" s="862"/>
      <c r="F13" s="862"/>
      <c r="G13" s="862"/>
      <c r="H13" s="9"/>
      <c r="I13" s="862" t="s">
        <v>43</v>
      </c>
      <c r="J13" s="862"/>
      <c r="K13" s="862"/>
      <c r="L13" s="862"/>
      <c r="M13" s="10"/>
      <c r="N13" s="862" t="s">
        <v>44</v>
      </c>
      <c r="O13" s="862"/>
      <c r="P13" s="862"/>
      <c r="Q13" s="862"/>
      <c r="R13" s="862"/>
    </row>
    <row r="14" spans="1:18">
      <c r="B14" s="1"/>
      <c r="C14" s="862"/>
      <c r="D14" s="862"/>
      <c r="E14" s="862"/>
      <c r="F14" s="862"/>
      <c r="G14" s="862"/>
      <c r="H14" s="9"/>
      <c r="I14" s="862"/>
      <c r="J14" s="862"/>
      <c r="K14" s="862"/>
      <c r="L14" s="862"/>
      <c r="M14" s="10"/>
      <c r="N14" s="862"/>
      <c r="O14" s="862"/>
      <c r="P14" s="862"/>
      <c r="Q14" s="862"/>
      <c r="R14" s="862"/>
    </row>
    <row r="15" spans="1:18">
      <c r="B15" s="1"/>
      <c r="C15" s="862"/>
      <c r="D15" s="862"/>
      <c r="E15" s="862"/>
      <c r="F15" s="862"/>
      <c r="G15" s="862"/>
      <c r="H15" s="9"/>
      <c r="I15" s="862"/>
      <c r="J15" s="862"/>
      <c r="K15" s="862"/>
      <c r="L15" s="862"/>
      <c r="M15" s="10"/>
      <c r="N15" s="862"/>
      <c r="O15" s="862"/>
      <c r="P15" s="862"/>
      <c r="Q15" s="862"/>
      <c r="R15" s="862"/>
    </row>
    <row r="17" spans="1:18">
      <c r="A17" s="863" t="s">
        <v>3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</row>
    <row r="18" spans="1:18">
      <c r="A18" s="864" t="s">
        <v>4</v>
      </c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</row>
    <row r="20" spans="1:18">
      <c r="C20" s="868" t="s">
        <v>6</v>
      </c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</row>
    <row r="21" spans="1:18">
      <c r="C21" s="867" t="s">
        <v>5</v>
      </c>
      <c r="D21" s="867"/>
      <c r="E21" s="867"/>
      <c r="F21" s="867"/>
      <c r="G21" s="867"/>
      <c r="H21" s="867"/>
      <c r="I21" s="867" t="s">
        <v>5</v>
      </c>
      <c r="J21" s="867"/>
      <c r="K21" s="867"/>
      <c r="L21" s="867"/>
      <c r="M21" s="867"/>
      <c r="N21" s="867" t="s">
        <v>5</v>
      </c>
      <c r="O21" s="867"/>
      <c r="P21" s="867"/>
      <c r="Q21" s="867"/>
      <c r="R21" s="867"/>
    </row>
    <row r="22" spans="1:18" ht="14.1" customHeight="1">
      <c r="C22" s="869" t="s">
        <v>7</v>
      </c>
      <c r="D22" s="870" t="s">
        <v>8</v>
      </c>
      <c r="E22" s="870"/>
      <c r="F22" s="871" t="s">
        <v>9</v>
      </c>
      <c r="G22" s="871"/>
      <c r="H22" s="867"/>
      <c r="I22" s="869" t="s">
        <v>7</v>
      </c>
      <c r="J22" s="870" t="s">
        <v>8</v>
      </c>
      <c r="K22" s="870"/>
      <c r="L22" s="874" t="s">
        <v>9</v>
      </c>
      <c r="M22" s="867"/>
      <c r="N22" s="869" t="s">
        <v>7</v>
      </c>
      <c r="O22" s="869"/>
      <c r="P22" s="870" t="s">
        <v>8</v>
      </c>
      <c r="Q22" s="870"/>
      <c r="R22" s="871" t="s">
        <v>9</v>
      </c>
    </row>
    <row r="23" spans="1:18" ht="14.1" customHeight="1">
      <c r="C23" s="869"/>
      <c r="D23" s="3" t="s">
        <v>10</v>
      </c>
      <c r="E23" s="3" t="s">
        <v>11</v>
      </c>
      <c r="F23" s="871"/>
      <c r="G23" s="871"/>
      <c r="H23" s="867"/>
      <c r="I23" s="869"/>
      <c r="J23" s="3" t="s">
        <v>10</v>
      </c>
      <c r="K23" s="3" t="s">
        <v>11</v>
      </c>
      <c r="L23" s="875"/>
      <c r="M23" s="867"/>
      <c r="N23" s="869"/>
      <c r="O23" s="869"/>
      <c r="P23" s="3" t="s">
        <v>10</v>
      </c>
      <c r="Q23" s="3" t="s">
        <v>11</v>
      </c>
      <c r="R23" s="871"/>
    </row>
    <row r="24" spans="1:18" ht="14.1" customHeight="1">
      <c r="A24" s="876" t="s">
        <v>372</v>
      </c>
      <c r="B24" s="887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</row>
    <row r="25" spans="1:18" ht="14.1" customHeight="1">
      <c r="A25" s="877"/>
      <c r="B25" s="887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</row>
    <row r="26" spans="1:18" ht="14.1" customHeight="1">
      <c r="A26" s="344" t="s">
        <v>374</v>
      </c>
      <c r="B26" s="228"/>
      <c r="C26" s="348"/>
      <c r="D26" s="348"/>
      <c r="E26" s="348"/>
      <c r="F26" s="879"/>
      <c r="G26" s="880"/>
      <c r="H26" s="881"/>
      <c r="I26" s="349"/>
      <c r="J26" s="349"/>
      <c r="K26" s="349"/>
      <c r="L26" s="349"/>
      <c r="M26" s="881"/>
      <c r="N26" s="883"/>
      <c r="O26" s="884"/>
      <c r="P26" s="350"/>
      <c r="Q26" s="350"/>
      <c r="R26" s="350"/>
    </row>
    <row r="27" spans="1:18" ht="14.1" customHeight="1">
      <c r="A27" s="345" t="s">
        <v>411</v>
      </c>
      <c r="B27" s="228"/>
      <c r="C27" s="348"/>
      <c r="D27" s="348"/>
      <c r="E27" s="348"/>
      <c r="F27" s="879"/>
      <c r="G27" s="880"/>
      <c r="H27" s="882"/>
      <c r="I27" s="349"/>
      <c r="J27" s="349"/>
      <c r="K27" s="349"/>
      <c r="L27" s="349"/>
      <c r="M27" s="882"/>
      <c r="N27" s="883"/>
      <c r="O27" s="884"/>
      <c r="P27" s="350"/>
      <c r="Q27" s="350"/>
      <c r="R27" s="350"/>
    </row>
    <row r="28" spans="1:18" ht="14.1" customHeight="1">
      <c r="A28" s="345"/>
      <c r="B28" s="228"/>
      <c r="C28" s="348"/>
      <c r="D28" s="348"/>
      <c r="E28" s="348"/>
      <c r="F28" s="879"/>
      <c r="G28" s="880"/>
      <c r="H28" s="882"/>
      <c r="I28" s="349"/>
      <c r="J28" s="349"/>
      <c r="K28" s="349"/>
      <c r="L28" s="349"/>
      <c r="M28" s="882"/>
      <c r="N28" s="883"/>
      <c r="O28" s="884"/>
      <c r="P28" s="350"/>
      <c r="Q28" s="350"/>
      <c r="R28" s="350"/>
    </row>
    <row r="29" spans="1:18" ht="14.1" customHeight="1">
      <c r="A29" s="346" t="s">
        <v>373</v>
      </c>
      <c r="B29" s="228"/>
      <c r="C29" s="348"/>
      <c r="D29" s="348"/>
      <c r="E29" s="348"/>
      <c r="F29" s="879"/>
      <c r="G29" s="880"/>
      <c r="H29" s="882"/>
      <c r="I29" s="349"/>
      <c r="J29" s="349"/>
      <c r="K29" s="349"/>
      <c r="L29" s="349"/>
      <c r="M29" s="882"/>
      <c r="N29" s="883"/>
      <c r="O29" s="884"/>
      <c r="P29" s="350"/>
      <c r="Q29" s="350"/>
      <c r="R29" s="350"/>
    </row>
    <row r="30" spans="1:18" ht="14.1" customHeight="1">
      <c r="A30" s="347"/>
      <c r="B30" s="228"/>
      <c r="C30" s="348"/>
      <c r="D30" s="348"/>
      <c r="E30" s="348"/>
      <c r="F30" s="879"/>
      <c r="G30" s="880"/>
      <c r="H30" s="882"/>
      <c r="I30" s="349"/>
      <c r="J30" s="349"/>
      <c r="K30" s="349"/>
      <c r="L30" s="349"/>
      <c r="M30" s="882"/>
      <c r="N30" s="883"/>
      <c r="O30" s="884"/>
      <c r="P30" s="350"/>
      <c r="Q30" s="350"/>
      <c r="R30" s="350"/>
    </row>
    <row r="31" spans="1:18" ht="14.1" customHeight="1">
      <c r="A31" s="279" t="s">
        <v>28</v>
      </c>
      <c r="B31" s="228"/>
      <c r="C31" s="262"/>
      <c r="D31" s="11"/>
      <c r="E31" s="11"/>
      <c r="F31" s="11"/>
      <c r="G31" s="11"/>
      <c r="H31" s="256"/>
      <c r="I31" s="11"/>
      <c r="J31" s="11"/>
      <c r="K31" s="11"/>
      <c r="L31" s="11"/>
      <c r="M31" s="256"/>
      <c r="N31" s="248"/>
      <c r="O31" s="248"/>
      <c r="P31" s="248"/>
      <c r="Q31" s="11"/>
      <c r="R31" s="278"/>
    </row>
    <row r="32" spans="1:18" ht="14.1" customHeight="1">
      <c r="A32" s="344" t="s">
        <v>374</v>
      </c>
      <c r="B32" s="228"/>
      <c r="C32" s="348"/>
      <c r="D32" s="348"/>
      <c r="E32" s="348"/>
      <c r="F32" s="879"/>
      <c r="G32" s="880"/>
      <c r="H32" s="892"/>
      <c r="I32" s="349"/>
      <c r="J32" s="349"/>
      <c r="K32" s="349"/>
      <c r="L32" s="349"/>
      <c r="M32" s="892"/>
      <c r="N32" s="883"/>
      <c r="O32" s="884"/>
      <c r="P32" s="350"/>
      <c r="Q32" s="350"/>
      <c r="R32" s="350"/>
    </row>
    <row r="33" spans="1:18" ht="14.1" customHeight="1">
      <c r="A33" s="345" t="s">
        <v>411</v>
      </c>
      <c r="B33" s="228"/>
      <c r="C33" s="348"/>
      <c r="D33" s="348"/>
      <c r="E33" s="348"/>
      <c r="F33" s="879"/>
      <c r="G33" s="880"/>
      <c r="H33" s="892"/>
      <c r="I33" s="349"/>
      <c r="J33" s="349"/>
      <c r="K33" s="349"/>
      <c r="L33" s="349"/>
      <c r="M33" s="892"/>
      <c r="N33" s="883"/>
      <c r="O33" s="884"/>
      <c r="P33" s="350"/>
      <c r="Q33" s="350"/>
      <c r="R33" s="350"/>
    </row>
    <row r="34" spans="1:18" ht="14.1" customHeight="1">
      <c r="A34" s="345"/>
      <c r="B34" s="228"/>
      <c r="C34" s="348"/>
      <c r="D34" s="348"/>
      <c r="E34" s="348"/>
      <c r="F34" s="879"/>
      <c r="G34" s="880"/>
      <c r="H34" s="892"/>
      <c r="I34" s="349"/>
      <c r="J34" s="349"/>
      <c r="K34" s="349"/>
      <c r="L34" s="349"/>
      <c r="M34" s="892"/>
      <c r="N34" s="883"/>
      <c r="O34" s="884"/>
      <c r="P34" s="350"/>
      <c r="Q34" s="350"/>
      <c r="R34" s="350"/>
    </row>
    <row r="35" spans="1:18" ht="14.1" customHeight="1">
      <c r="A35" s="346" t="s">
        <v>373</v>
      </c>
      <c r="B35" s="228"/>
      <c r="C35" s="348"/>
      <c r="D35" s="348"/>
      <c r="E35" s="348"/>
      <c r="F35" s="879"/>
      <c r="G35" s="880"/>
      <c r="H35" s="892"/>
      <c r="I35" s="349"/>
      <c r="J35" s="349"/>
      <c r="K35" s="349"/>
      <c r="L35" s="349"/>
      <c r="M35" s="892"/>
      <c r="N35" s="883"/>
      <c r="O35" s="884"/>
      <c r="P35" s="350"/>
      <c r="Q35" s="350"/>
      <c r="R35" s="350"/>
    </row>
    <row r="36" spans="1:18" ht="14.1" customHeight="1">
      <c r="A36" s="347"/>
      <c r="B36" s="228"/>
      <c r="C36" s="348"/>
      <c r="D36" s="348"/>
      <c r="E36" s="348"/>
      <c r="F36" s="879"/>
      <c r="G36" s="880"/>
      <c r="H36" s="892"/>
      <c r="I36" s="349"/>
      <c r="J36" s="349"/>
      <c r="K36" s="349"/>
      <c r="L36" s="349"/>
      <c r="M36" s="892"/>
      <c r="N36" s="883"/>
      <c r="O36" s="884"/>
      <c r="P36" s="350"/>
      <c r="Q36" s="350"/>
      <c r="R36" s="350"/>
    </row>
    <row r="37" spans="1:18" ht="14.1" customHeight="1">
      <c r="A37" s="279" t="s">
        <v>29</v>
      </c>
      <c r="B37" s="228"/>
      <c r="C37" s="262"/>
      <c r="D37" s="11"/>
      <c r="E37" s="11"/>
      <c r="F37" s="11"/>
      <c r="G37" s="11"/>
      <c r="H37" s="256"/>
      <c r="I37" s="11"/>
      <c r="J37" s="11"/>
      <c r="K37" s="11"/>
      <c r="L37" s="11"/>
      <c r="M37" s="256"/>
      <c r="N37" s="248"/>
      <c r="O37" s="248"/>
      <c r="P37" s="248"/>
      <c r="Q37" s="11"/>
      <c r="R37" s="278"/>
    </row>
    <row r="38" spans="1:18" ht="14.1" customHeight="1">
      <c r="A38" s="344" t="s">
        <v>374</v>
      </c>
      <c r="B38" s="228"/>
      <c r="C38" s="348"/>
      <c r="D38" s="348"/>
      <c r="E38" s="348"/>
      <c r="F38" s="879"/>
      <c r="G38" s="880"/>
      <c r="H38" s="892"/>
      <c r="I38" s="349"/>
      <c r="J38" s="349"/>
      <c r="K38" s="349"/>
      <c r="L38" s="349"/>
      <c r="M38" s="892"/>
      <c r="N38" s="883"/>
      <c r="O38" s="884"/>
      <c r="P38" s="350"/>
      <c r="Q38" s="350"/>
      <c r="R38" s="350"/>
    </row>
    <row r="39" spans="1:18" ht="14.1" customHeight="1">
      <c r="A39" s="345" t="s">
        <v>411</v>
      </c>
      <c r="B39" s="228"/>
      <c r="C39" s="348"/>
      <c r="D39" s="348"/>
      <c r="E39" s="348"/>
      <c r="F39" s="879"/>
      <c r="G39" s="880"/>
      <c r="H39" s="892"/>
      <c r="I39" s="349"/>
      <c r="J39" s="349"/>
      <c r="K39" s="349"/>
      <c r="L39" s="349"/>
      <c r="M39" s="892"/>
      <c r="N39" s="883"/>
      <c r="O39" s="884"/>
      <c r="P39" s="350"/>
      <c r="Q39" s="350"/>
      <c r="R39" s="350"/>
    </row>
    <row r="40" spans="1:18" ht="14.1" customHeight="1">
      <c r="A40" s="432"/>
      <c r="B40" s="228"/>
      <c r="C40" s="348"/>
      <c r="D40" s="348"/>
      <c r="E40" s="348"/>
      <c r="F40" s="879"/>
      <c r="G40" s="880"/>
      <c r="H40" s="892"/>
      <c r="I40" s="349"/>
      <c r="J40" s="349"/>
      <c r="K40" s="349"/>
      <c r="L40" s="349"/>
      <c r="M40" s="892"/>
      <c r="N40" s="883"/>
      <c r="O40" s="884"/>
      <c r="P40" s="350"/>
      <c r="Q40" s="350"/>
      <c r="R40" s="350"/>
    </row>
    <row r="41" spans="1:18" ht="14.1" customHeight="1">
      <c r="A41" s="346" t="s">
        <v>373</v>
      </c>
      <c r="B41" s="228"/>
      <c r="C41" s="348"/>
      <c r="D41" s="348"/>
      <c r="E41" s="348"/>
      <c r="F41" s="879"/>
      <c r="G41" s="880"/>
      <c r="H41" s="892"/>
      <c r="I41" s="349"/>
      <c r="J41" s="349"/>
      <c r="K41" s="349"/>
      <c r="L41" s="349"/>
      <c r="M41" s="892"/>
      <c r="N41" s="883"/>
      <c r="O41" s="884"/>
      <c r="P41" s="350"/>
      <c r="Q41" s="350"/>
      <c r="R41" s="350"/>
    </row>
    <row r="42" spans="1:18" ht="14.1" customHeight="1">
      <c r="A42" s="347"/>
      <c r="B42" s="228"/>
      <c r="C42" s="348"/>
      <c r="D42" s="348"/>
      <c r="E42" s="348"/>
      <c r="F42" s="879"/>
      <c r="G42" s="880"/>
      <c r="H42" s="892"/>
      <c r="I42" s="349"/>
      <c r="J42" s="349"/>
      <c r="K42" s="349"/>
      <c r="L42" s="349"/>
      <c r="M42" s="892"/>
      <c r="N42" s="883"/>
      <c r="O42" s="884"/>
      <c r="P42" s="350"/>
      <c r="Q42" s="350"/>
      <c r="R42" s="350"/>
    </row>
    <row r="43" spans="1:18" ht="14.1" customHeight="1">
      <c r="A43" s="279" t="s">
        <v>30</v>
      </c>
      <c r="B43" s="228"/>
      <c r="C43" s="262"/>
      <c r="D43" s="11"/>
      <c r="E43" s="11"/>
      <c r="F43" s="11"/>
      <c r="G43" s="11"/>
      <c r="H43" s="256"/>
      <c r="I43" s="11"/>
      <c r="J43" s="11"/>
      <c r="K43" s="11"/>
      <c r="L43" s="11"/>
      <c r="M43" s="256"/>
      <c r="N43" s="248"/>
      <c r="O43" s="248"/>
      <c r="P43" s="248"/>
      <c r="Q43" s="11"/>
      <c r="R43" s="278"/>
    </row>
    <row r="44" spans="1:18" ht="14.1" customHeight="1">
      <c r="A44" s="344" t="s">
        <v>374</v>
      </c>
      <c r="B44" s="228"/>
      <c r="C44" s="348"/>
      <c r="D44" s="348"/>
      <c r="E44" s="348"/>
      <c r="F44" s="879"/>
      <c r="G44" s="880"/>
      <c r="H44" s="882"/>
      <c r="I44" s="349"/>
      <c r="J44" s="349"/>
      <c r="K44" s="349"/>
      <c r="L44" s="349"/>
      <c r="M44" s="882"/>
      <c r="N44" s="883"/>
      <c r="O44" s="884"/>
      <c r="P44" s="350"/>
      <c r="Q44" s="350"/>
      <c r="R44" s="350"/>
    </row>
    <row r="45" spans="1:18" ht="14.1" customHeight="1">
      <c r="A45" s="345" t="s">
        <v>411</v>
      </c>
      <c r="B45" s="228"/>
      <c r="C45" s="348"/>
      <c r="D45" s="348"/>
      <c r="E45" s="348"/>
      <c r="F45" s="879"/>
      <c r="G45" s="880"/>
      <c r="H45" s="882"/>
      <c r="I45" s="349"/>
      <c r="J45" s="349"/>
      <c r="K45" s="349"/>
      <c r="L45" s="349"/>
      <c r="M45" s="882"/>
      <c r="N45" s="883"/>
      <c r="O45" s="884"/>
      <c r="P45" s="350"/>
      <c r="Q45" s="350"/>
      <c r="R45" s="350"/>
    </row>
    <row r="46" spans="1:18" ht="14.1" customHeight="1">
      <c r="A46" s="345"/>
      <c r="B46" s="228"/>
      <c r="C46" s="348"/>
      <c r="D46" s="348"/>
      <c r="E46" s="348"/>
      <c r="F46" s="879"/>
      <c r="G46" s="880"/>
      <c r="H46" s="882"/>
      <c r="I46" s="349"/>
      <c r="J46" s="349"/>
      <c r="K46" s="349"/>
      <c r="L46" s="349"/>
      <c r="M46" s="882"/>
      <c r="N46" s="883"/>
      <c r="O46" s="884"/>
      <c r="P46" s="350"/>
      <c r="Q46" s="350"/>
      <c r="R46" s="350"/>
    </row>
    <row r="47" spans="1:18" ht="14.1" customHeight="1">
      <c r="A47" s="346" t="s">
        <v>373</v>
      </c>
      <c r="B47" s="228"/>
      <c r="C47" s="348"/>
      <c r="D47" s="348"/>
      <c r="E47" s="348"/>
      <c r="F47" s="879"/>
      <c r="G47" s="880"/>
      <c r="H47" s="882"/>
      <c r="I47" s="349"/>
      <c r="J47" s="349"/>
      <c r="K47" s="349"/>
      <c r="L47" s="349"/>
      <c r="M47" s="882"/>
      <c r="N47" s="883"/>
      <c r="O47" s="884"/>
      <c r="P47" s="350"/>
      <c r="Q47" s="350"/>
      <c r="R47" s="350"/>
    </row>
    <row r="48" spans="1:18" ht="14.1" customHeight="1">
      <c r="A48" s="347"/>
      <c r="B48" s="228"/>
      <c r="C48" s="348"/>
      <c r="D48" s="348"/>
      <c r="E48" s="348"/>
      <c r="F48" s="879"/>
      <c r="G48" s="880"/>
      <c r="H48" s="906"/>
      <c r="I48" s="349"/>
      <c r="J48" s="349"/>
      <c r="K48" s="349"/>
      <c r="L48" s="349"/>
      <c r="M48" s="906"/>
      <c r="N48" s="883"/>
      <c r="O48" s="884"/>
      <c r="P48" s="350"/>
      <c r="Q48" s="350"/>
      <c r="R48" s="350"/>
    </row>
    <row r="49" spans="1:18" ht="14.1" customHeight="1">
      <c r="A49" s="228"/>
      <c r="B49" s="228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</row>
    <row r="50" spans="1:18">
      <c r="A50" s="228"/>
      <c r="B50" s="228"/>
      <c r="C50" s="916" t="s">
        <v>12</v>
      </c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917"/>
      <c r="P50" s="917"/>
      <c r="Q50" s="917"/>
      <c r="R50" s="918"/>
    </row>
    <row r="51" spans="1:18" ht="24.95" customHeight="1">
      <c r="A51" s="5" t="s">
        <v>13</v>
      </c>
      <c r="B51" s="5"/>
      <c r="C51" s="926"/>
      <c r="D51" s="926"/>
      <c r="E51" s="250" t="s">
        <v>16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5.0999999999999996" customHeight="1">
      <c r="A52" s="228"/>
      <c r="B52" s="228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</row>
    <row r="53" spans="1:18" ht="24.95" customHeight="1">
      <c r="A53" s="6" t="s">
        <v>14</v>
      </c>
      <c r="B53" s="5"/>
      <c r="C53" s="5"/>
      <c r="D53" s="5"/>
      <c r="E53" s="5"/>
      <c r="F53" s="5"/>
      <c r="G53" s="5"/>
      <c r="H53" s="5"/>
      <c r="I53" s="927"/>
      <c r="J53" s="927"/>
      <c r="K53" s="250" t="s">
        <v>16</v>
      </c>
      <c r="L53" s="5"/>
      <c r="M53" s="5"/>
      <c r="N53" s="5"/>
      <c r="O53" s="5"/>
      <c r="P53" s="5"/>
      <c r="Q53" s="5"/>
      <c r="R53" s="5"/>
    </row>
    <row r="54" spans="1:18" ht="5.0999999999999996" customHeight="1">
      <c r="A54" s="4"/>
      <c r="B54" s="228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</row>
    <row r="55" spans="1:18" ht="24.95" customHeight="1">
      <c r="A55" s="6" t="s">
        <v>15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09"/>
      <c r="O55" s="909"/>
      <c r="P55" s="909"/>
      <c r="Q55" s="250" t="s">
        <v>16</v>
      </c>
      <c r="R55" s="5"/>
    </row>
  </sheetData>
  <sheetProtection formatCells="0"/>
  <mergeCells count="83">
    <mergeCell ref="A10:R11"/>
    <mergeCell ref="N55:P55"/>
    <mergeCell ref="F46:G46"/>
    <mergeCell ref="N46:O46"/>
    <mergeCell ref="F47:G47"/>
    <mergeCell ref="N47:O47"/>
    <mergeCell ref="F48:G48"/>
    <mergeCell ref="N48:O48"/>
    <mergeCell ref="C50:R50"/>
    <mergeCell ref="C51:D51"/>
    <mergeCell ref="I53:J53"/>
    <mergeCell ref="F44:G44"/>
    <mergeCell ref="H44:H48"/>
    <mergeCell ref="M44:M48"/>
    <mergeCell ref="N44:O44"/>
    <mergeCell ref="F45:G45"/>
    <mergeCell ref="N45:O45"/>
    <mergeCell ref="F38:G38"/>
    <mergeCell ref="H38:H42"/>
    <mergeCell ref="M38:M42"/>
    <mergeCell ref="N38:O38"/>
    <mergeCell ref="F39:G39"/>
    <mergeCell ref="N39:O39"/>
    <mergeCell ref="F40:G40"/>
    <mergeCell ref="N40:O40"/>
    <mergeCell ref="F41:G41"/>
    <mergeCell ref="N41:O41"/>
    <mergeCell ref="F42:G42"/>
    <mergeCell ref="N42:O42"/>
    <mergeCell ref="F32:G32"/>
    <mergeCell ref="H32:H36"/>
    <mergeCell ref="M32:M36"/>
    <mergeCell ref="N32:O32"/>
    <mergeCell ref="F33:G33"/>
    <mergeCell ref="N33:O33"/>
    <mergeCell ref="F34:G34"/>
    <mergeCell ref="N34:O34"/>
    <mergeCell ref="F35:G35"/>
    <mergeCell ref="N35:O35"/>
    <mergeCell ref="F36:G36"/>
    <mergeCell ref="N36:O36"/>
    <mergeCell ref="F26:G26"/>
    <mergeCell ref="M26:M30"/>
    <mergeCell ref="P22:Q22"/>
    <mergeCell ref="R22:R23"/>
    <mergeCell ref="N22:O23"/>
    <mergeCell ref="F27:G27"/>
    <mergeCell ref="F28:G28"/>
    <mergeCell ref="F29:G29"/>
    <mergeCell ref="F30:G30"/>
    <mergeCell ref="N26:O26"/>
    <mergeCell ref="N27:O27"/>
    <mergeCell ref="N28:O28"/>
    <mergeCell ref="N29:O29"/>
    <mergeCell ref="N30:O30"/>
    <mergeCell ref="H26:H30"/>
    <mergeCell ref="C24:R25"/>
    <mergeCell ref="C21:G21"/>
    <mergeCell ref="C20:R20"/>
    <mergeCell ref="M21:M23"/>
    <mergeCell ref="H21:H23"/>
    <mergeCell ref="C22:C23"/>
    <mergeCell ref="D22:E22"/>
    <mergeCell ref="I22:I23"/>
    <mergeCell ref="J22:K22"/>
    <mergeCell ref="L22:L23"/>
    <mergeCell ref="F22:G23"/>
    <mergeCell ref="B24:B25"/>
    <mergeCell ref="P4:R6"/>
    <mergeCell ref="P7:R8"/>
    <mergeCell ref="A24:A25"/>
    <mergeCell ref="C13:G15"/>
    <mergeCell ref="N13:R15"/>
    <mergeCell ref="I13:L15"/>
    <mergeCell ref="A4:A5"/>
    <mergeCell ref="B4:E5"/>
    <mergeCell ref="B7:E8"/>
    <mergeCell ref="G4:N5"/>
    <mergeCell ref="G7:N8"/>
    <mergeCell ref="A17:R17"/>
    <mergeCell ref="A18:R18"/>
    <mergeCell ref="N21:R21"/>
    <mergeCell ref="I21:L21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R57"/>
  <sheetViews>
    <sheetView topLeftCell="A19" workbookViewId="0">
      <selection activeCell="N21" sqref="N21:R21"/>
    </sheetView>
  </sheetViews>
  <sheetFormatPr baseColWidth="10" defaultRowHeight="1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0.85546875" customWidth="1"/>
  </cols>
  <sheetData>
    <row r="1" spans="1:18">
      <c r="A1" s="7" t="s">
        <v>17</v>
      </c>
    </row>
    <row r="2" spans="1:18" ht="16.5">
      <c r="A2" s="8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.0999999999999996" customHeight="1"/>
    <row r="4" spans="1:18" ht="15" customHeight="1">
      <c r="A4" s="849"/>
      <c r="B4" s="850" t="s">
        <v>0</v>
      </c>
      <c r="C4" s="850"/>
      <c r="D4" s="850"/>
      <c r="E4" s="850"/>
      <c r="F4" s="18"/>
      <c r="G4" s="1304" t="str">
        <f>'BEP-Techno'!G4</f>
        <v>Lycée des Métiers de l'Hôtellerie et du Tourisme "Archipel Guadeloupe"</v>
      </c>
      <c r="H4" s="1304"/>
      <c r="I4" s="1304"/>
      <c r="J4" s="1304"/>
      <c r="K4" s="1304"/>
      <c r="L4" s="1304"/>
      <c r="M4" s="1304"/>
      <c r="N4" s="1304"/>
      <c r="P4" s="1289" t="s">
        <v>368</v>
      </c>
      <c r="Q4" s="1290"/>
      <c r="R4" s="1291"/>
    </row>
    <row r="5" spans="1:18" ht="15" customHeight="1">
      <c r="A5" s="616"/>
      <c r="B5" s="850"/>
      <c r="C5" s="850"/>
      <c r="D5" s="850"/>
      <c r="E5" s="850"/>
      <c r="F5" s="18"/>
      <c r="G5" s="1304"/>
      <c r="H5" s="1304"/>
      <c r="I5" s="1304"/>
      <c r="J5" s="1304"/>
      <c r="K5" s="1304"/>
      <c r="L5" s="1304"/>
      <c r="M5" s="1304"/>
      <c r="N5" s="1304"/>
      <c r="P5" s="1292"/>
      <c r="Q5" s="1293"/>
      <c r="R5" s="1294"/>
    </row>
    <row r="6" spans="1:18" ht="5.0999999999999996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1292"/>
      <c r="Q6" s="1293"/>
      <c r="R6" s="1294"/>
    </row>
    <row r="7" spans="1:18" ht="15" customHeight="1">
      <c r="B7" s="850" t="s">
        <v>1</v>
      </c>
      <c r="C7" s="850"/>
      <c r="D7" s="850"/>
      <c r="E7" s="850"/>
      <c r="F7" s="19"/>
      <c r="G7" s="1302">
        <f>'LISTE -  ELEVES'!C25</f>
        <v>0</v>
      </c>
      <c r="H7" s="1302"/>
      <c r="I7" s="1302"/>
      <c r="J7" s="1302"/>
      <c r="K7" s="1302"/>
      <c r="L7" s="1302"/>
      <c r="M7" s="1302"/>
      <c r="N7" s="1302"/>
      <c r="P7" s="1295" t="str">
        <f>'LISTE -  ELEVES'!F7</f>
        <v>201….</v>
      </c>
      <c r="Q7" s="1296"/>
      <c r="R7" s="1297"/>
    </row>
    <row r="8" spans="1:18" ht="15" customHeight="1">
      <c r="B8" s="850"/>
      <c r="C8" s="850"/>
      <c r="D8" s="850"/>
      <c r="E8" s="850"/>
      <c r="F8" s="19"/>
      <c r="G8" s="1302"/>
      <c r="H8" s="1302"/>
      <c r="I8" s="1302"/>
      <c r="J8" s="1302"/>
      <c r="K8" s="1302"/>
      <c r="L8" s="1302"/>
      <c r="M8" s="1302"/>
      <c r="N8" s="1302"/>
      <c r="P8" s="1298"/>
      <c r="Q8" s="1299"/>
      <c r="R8" s="1300"/>
    </row>
    <row r="9" spans="1:18" ht="5.0999999999999996" customHeight="1"/>
    <row r="10" spans="1:18" ht="15" customHeight="1">
      <c r="A10" s="1303" t="s">
        <v>414</v>
      </c>
      <c r="B10" s="1303"/>
      <c r="C10" s="1303"/>
      <c r="D10" s="1303"/>
      <c r="E10" s="1303"/>
      <c r="F10" s="1303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</row>
    <row r="11" spans="1:18">
      <c r="A11" s="1303"/>
      <c r="B11" s="1303"/>
      <c r="C11" s="1303"/>
      <c r="D11" s="1303"/>
      <c r="E11" s="1303"/>
      <c r="F11" s="1303"/>
      <c r="G11" s="1303"/>
      <c r="H11" s="1303"/>
      <c r="I11" s="1303"/>
      <c r="J11" s="1303"/>
      <c r="K11" s="1303"/>
      <c r="L11" s="1303"/>
      <c r="M11" s="1303"/>
      <c r="N11" s="1303"/>
      <c r="O11" s="1303"/>
      <c r="P11" s="1303"/>
      <c r="Q11" s="1303"/>
      <c r="R11" s="1303"/>
    </row>
    <row r="12" spans="1:18" ht="5.0999999999999996" customHeight="1"/>
    <row r="13" spans="1:18" ht="15" customHeight="1">
      <c r="C13" s="862" t="s">
        <v>40</v>
      </c>
      <c r="D13" s="862"/>
      <c r="E13" s="862"/>
      <c r="F13" s="862"/>
      <c r="G13" s="862"/>
      <c r="H13" s="9"/>
      <c r="I13" s="862" t="s">
        <v>41</v>
      </c>
      <c r="J13" s="862"/>
      <c r="K13" s="862"/>
      <c r="L13" s="862"/>
      <c r="M13" s="10"/>
      <c r="N13" s="862" t="s">
        <v>35</v>
      </c>
      <c r="O13" s="862"/>
      <c r="P13" s="862"/>
      <c r="Q13" s="862"/>
      <c r="R13" s="862"/>
    </row>
    <row r="14" spans="1:18">
      <c r="B14" s="1"/>
      <c r="C14" s="862"/>
      <c r="D14" s="862"/>
      <c r="E14" s="862"/>
      <c r="F14" s="862"/>
      <c r="G14" s="862"/>
      <c r="H14" s="9"/>
      <c r="I14" s="862"/>
      <c r="J14" s="862"/>
      <c r="K14" s="862"/>
      <c r="L14" s="862"/>
      <c r="M14" s="10"/>
      <c r="N14" s="862"/>
      <c r="O14" s="862"/>
      <c r="P14" s="862"/>
      <c r="Q14" s="862"/>
      <c r="R14" s="862"/>
    </row>
    <row r="15" spans="1:18">
      <c r="B15" s="1"/>
      <c r="C15" s="862"/>
      <c r="D15" s="862"/>
      <c r="E15" s="862"/>
      <c r="F15" s="862"/>
      <c r="G15" s="862"/>
      <c r="H15" s="9"/>
      <c r="I15" s="862"/>
      <c r="J15" s="862"/>
      <c r="K15" s="862"/>
      <c r="L15" s="862"/>
      <c r="M15" s="10"/>
      <c r="N15" s="862"/>
      <c r="O15" s="862"/>
      <c r="P15" s="862"/>
      <c r="Q15" s="862"/>
      <c r="R15" s="862"/>
    </row>
    <row r="17" spans="1:18" ht="17.25">
      <c r="A17" s="863" t="s">
        <v>32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</row>
    <row r="18" spans="1:18">
      <c r="A18" s="864" t="s">
        <v>33</v>
      </c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</row>
    <row r="20" spans="1:18">
      <c r="C20" s="868" t="s">
        <v>6</v>
      </c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</row>
    <row r="21" spans="1:18">
      <c r="C21" s="867" t="s">
        <v>5</v>
      </c>
      <c r="D21" s="867"/>
      <c r="E21" s="867"/>
      <c r="F21" s="867"/>
      <c r="G21" s="867"/>
      <c r="H21" s="867"/>
      <c r="I21" s="867" t="s">
        <v>5</v>
      </c>
      <c r="J21" s="867"/>
      <c r="K21" s="867"/>
      <c r="L21" s="867"/>
      <c r="M21" s="867"/>
      <c r="N21" s="867" t="s">
        <v>61</v>
      </c>
      <c r="O21" s="867"/>
      <c r="P21" s="867"/>
      <c r="Q21" s="867"/>
      <c r="R21" s="867"/>
    </row>
    <row r="22" spans="1:18" ht="14.1" customHeight="1">
      <c r="C22" s="869" t="s">
        <v>7</v>
      </c>
      <c r="D22" s="870" t="s">
        <v>8</v>
      </c>
      <c r="E22" s="870"/>
      <c r="F22" s="871" t="s">
        <v>9</v>
      </c>
      <c r="G22" s="871"/>
      <c r="H22" s="867"/>
      <c r="I22" s="869" t="s">
        <v>7</v>
      </c>
      <c r="J22" s="870" t="s">
        <v>8</v>
      </c>
      <c r="K22" s="870"/>
      <c r="L22" s="874" t="s">
        <v>9</v>
      </c>
      <c r="M22" s="867"/>
      <c r="N22" s="869" t="s">
        <v>7</v>
      </c>
      <c r="O22" s="869"/>
      <c r="P22" s="870" t="s">
        <v>8</v>
      </c>
      <c r="Q22" s="870"/>
      <c r="R22" s="871" t="s">
        <v>9</v>
      </c>
    </row>
    <row r="23" spans="1:18" ht="14.1" customHeight="1">
      <c r="C23" s="869"/>
      <c r="D23" s="3" t="s">
        <v>10</v>
      </c>
      <c r="E23" s="3" t="s">
        <v>11</v>
      </c>
      <c r="F23" s="871"/>
      <c r="G23" s="871"/>
      <c r="H23" s="867"/>
      <c r="I23" s="869"/>
      <c r="J23" s="3" t="s">
        <v>10</v>
      </c>
      <c r="K23" s="3" t="s">
        <v>11</v>
      </c>
      <c r="L23" s="875"/>
      <c r="M23" s="867"/>
      <c r="N23" s="869"/>
      <c r="O23" s="869"/>
      <c r="P23" s="3" t="s">
        <v>10</v>
      </c>
      <c r="Q23" s="3" t="s">
        <v>11</v>
      </c>
      <c r="R23" s="871"/>
    </row>
    <row r="24" spans="1:18" ht="14.1" customHeight="1">
      <c r="A24" s="876" t="s">
        <v>372</v>
      </c>
      <c r="B24" s="887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</row>
    <row r="25" spans="1:18" ht="14.1" customHeight="1">
      <c r="A25" s="877"/>
      <c r="B25" s="887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</row>
    <row r="26" spans="1:18" ht="14.1" customHeight="1">
      <c r="A26" s="385" t="s">
        <v>374</v>
      </c>
      <c r="B26" s="228"/>
      <c r="C26" s="348"/>
      <c r="D26" s="348"/>
      <c r="E26" s="348"/>
      <c r="F26" s="879"/>
      <c r="G26" s="880"/>
      <c r="H26" s="881"/>
      <c r="I26" s="349"/>
      <c r="J26" s="349"/>
      <c r="K26" s="349"/>
      <c r="L26" s="349"/>
      <c r="M26" s="881"/>
      <c r="N26" s="883"/>
      <c r="O26" s="884"/>
      <c r="P26" s="350"/>
      <c r="Q26" s="350"/>
      <c r="R26" s="350"/>
    </row>
    <row r="27" spans="1:18" ht="14.1" customHeight="1">
      <c r="A27" s="386" t="s">
        <v>384</v>
      </c>
      <c r="B27" s="228"/>
      <c r="C27" s="348"/>
      <c r="D27" s="348"/>
      <c r="E27" s="348"/>
      <c r="F27" s="879"/>
      <c r="G27" s="880"/>
      <c r="H27" s="882"/>
      <c r="I27" s="349"/>
      <c r="J27" s="349"/>
      <c r="K27" s="349"/>
      <c r="L27" s="349"/>
      <c r="M27" s="882"/>
      <c r="N27" s="883"/>
      <c r="O27" s="884"/>
      <c r="P27" s="350"/>
      <c r="Q27" s="350"/>
      <c r="R27" s="350"/>
    </row>
    <row r="28" spans="1:18" ht="14.1" customHeight="1">
      <c r="A28" s="386" t="s">
        <v>385</v>
      </c>
      <c r="B28" s="228"/>
      <c r="C28" s="348"/>
      <c r="D28" s="348"/>
      <c r="E28" s="348"/>
      <c r="F28" s="879"/>
      <c r="G28" s="880"/>
      <c r="H28" s="882"/>
      <c r="I28" s="349"/>
      <c r="J28" s="349"/>
      <c r="K28" s="349"/>
      <c r="L28" s="349"/>
      <c r="M28" s="882"/>
      <c r="N28" s="883"/>
      <c r="O28" s="884"/>
      <c r="P28" s="350"/>
      <c r="Q28" s="350"/>
      <c r="R28" s="350"/>
    </row>
    <row r="29" spans="1:18" ht="14.1" customHeight="1">
      <c r="A29" s="387" t="s">
        <v>373</v>
      </c>
      <c r="B29" s="228"/>
      <c r="C29" s="348"/>
      <c r="D29" s="348"/>
      <c r="E29" s="348"/>
      <c r="F29" s="879"/>
      <c r="G29" s="880"/>
      <c r="H29" s="882"/>
      <c r="I29" s="349"/>
      <c r="J29" s="349"/>
      <c r="K29" s="349"/>
      <c r="L29" s="349"/>
      <c r="M29" s="882"/>
      <c r="N29" s="883"/>
      <c r="O29" s="884"/>
      <c r="P29" s="350"/>
      <c r="Q29" s="350"/>
      <c r="R29" s="350"/>
    </row>
    <row r="30" spans="1:18" ht="14.1" customHeight="1">
      <c r="A30" s="388"/>
      <c r="B30" s="228"/>
      <c r="C30" s="348"/>
      <c r="D30" s="348"/>
      <c r="E30" s="348"/>
      <c r="F30" s="879"/>
      <c r="G30" s="880"/>
      <c r="H30" s="882"/>
      <c r="I30" s="349"/>
      <c r="J30" s="349"/>
      <c r="K30" s="349"/>
      <c r="L30" s="349"/>
      <c r="M30" s="882"/>
      <c r="N30" s="883"/>
      <c r="O30" s="884"/>
      <c r="P30" s="350"/>
      <c r="Q30" s="350"/>
      <c r="R30" s="350"/>
    </row>
    <row r="31" spans="1:18" ht="14.1" customHeight="1">
      <c r="A31" s="226" t="s">
        <v>28</v>
      </c>
      <c r="B31" s="228"/>
      <c r="C31" s="246"/>
      <c r="D31" s="247"/>
      <c r="E31" s="247"/>
      <c r="F31" s="247"/>
      <c r="G31" s="247"/>
      <c r="H31" s="256"/>
      <c r="I31" s="11"/>
      <c r="J31" s="11"/>
      <c r="K31" s="11"/>
      <c r="L31" s="11"/>
      <c r="M31" s="256"/>
      <c r="N31" s="248"/>
      <c r="O31" s="248"/>
      <c r="P31" s="248"/>
      <c r="Q31" s="248"/>
      <c r="R31" s="249"/>
    </row>
    <row r="32" spans="1:18" ht="14.1" customHeight="1">
      <c r="A32" s="385" t="s">
        <v>374</v>
      </c>
      <c r="B32" s="228"/>
      <c r="C32" s="348"/>
      <c r="D32" s="348"/>
      <c r="E32" s="348"/>
      <c r="F32" s="879"/>
      <c r="G32" s="880"/>
      <c r="H32" s="892"/>
      <c r="I32" s="349"/>
      <c r="J32" s="349"/>
      <c r="K32" s="349"/>
      <c r="L32" s="349"/>
      <c r="M32" s="892"/>
      <c r="N32" s="883"/>
      <c r="O32" s="884"/>
      <c r="P32" s="350"/>
      <c r="Q32" s="350"/>
      <c r="R32" s="350"/>
    </row>
    <row r="33" spans="1:18" ht="14.1" customHeight="1">
      <c r="A33" s="386" t="s">
        <v>384</v>
      </c>
      <c r="B33" s="228"/>
      <c r="C33" s="348"/>
      <c r="D33" s="348"/>
      <c r="E33" s="348"/>
      <c r="F33" s="879"/>
      <c r="G33" s="880"/>
      <c r="H33" s="892"/>
      <c r="I33" s="349"/>
      <c r="J33" s="349"/>
      <c r="K33" s="349"/>
      <c r="L33" s="349"/>
      <c r="M33" s="892"/>
      <c r="N33" s="883"/>
      <c r="O33" s="884"/>
      <c r="P33" s="350"/>
      <c r="Q33" s="350"/>
      <c r="R33" s="350"/>
    </row>
    <row r="34" spans="1:18" ht="14.1" customHeight="1">
      <c r="A34" s="386" t="s">
        <v>385</v>
      </c>
      <c r="B34" s="228"/>
      <c r="C34" s="348"/>
      <c r="D34" s="348"/>
      <c r="E34" s="348"/>
      <c r="F34" s="879"/>
      <c r="G34" s="880"/>
      <c r="H34" s="892"/>
      <c r="I34" s="349"/>
      <c r="J34" s="349"/>
      <c r="K34" s="349"/>
      <c r="L34" s="349"/>
      <c r="M34" s="892"/>
      <c r="N34" s="883"/>
      <c r="O34" s="884"/>
      <c r="P34" s="350"/>
      <c r="Q34" s="350"/>
      <c r="R34" s="350"/>
    </row>
    <row r="35" spans="1:18" ht="14.1" customHeight="1">
      <c r="A35" s="387" t="s">
        <v>373</v>
      </c>
      <c r="B35" s="228"/>
      <c r="C35" s="348"/>
      <c r="D35" s="348"/>
      <c r="E35" s="348"/>
      <c r="F35" s="879"/>
      <c r="G35" s="880"/>
      <c r="H35" s="892"/>
      <c r="I35" s="349"/>
      <c r="J35" s="349"/>
      <c r="K35" s="349"/>
      <c r="L35" s="349"/>
      <c r="M35" s="892"/>
      <c r="N35" s="883"/>
      <c r="O35" s="884"/>
      <c r="P35" s="350"/>
      <c r="Q35" s="350"/>
      <c r="R35" s="350"/>
    </row>
    <row r="36" spans="1:18" ht="14.1" customHeight="1">
      <c r="A36" s="388"/>
      <c r="B36" s="228"/>
      <c r="C36" s="348"/>
      <c r="D36" s="348"/>
      <c r="E36" s="348"/>
      <c r="F36" s="879"/>
      <c r="G36" s="880"/>
      <c r="H36" s="892"/>
      <c r="I36" s="349"/>
      <c r="J36" s="349"/>
      <c r="K36" s="349"/>
      <c r="L36" s="349"/>
      <c r="M36" s="892"/>
      <c r="N36" s="883"/>
      <c r="O36" s="884"/>
      <c r="P36" s="350"/>
      <c r="Q36" s="350"/>
      <c r="R36" s="350"/>
    </row>
    <row r="37" spans="1:18" ht="14.1" customHeight="1">
      <c r="A37" s="226" t="s">
        <v>29</v>
      </c>
      <c r="B37" s="228"/>
      <c r="C37" s="246"/>
      <c r="D37" s="247"/>
      <c r="E37" s="247"/>
      <c r="F37" s="247"/>
      <c r="G37" s="247"/>
      <c r="H37" s="256"/>
      <c r="I37" s="11"/>
      <c r="J37" s="11"/>
      <c r="K37" s="11"/>
      <c r="L37" s="11"/>
      <c r="M37" s="256"/>
      <c r="N37" s="248"/>
      <c r="O37" s="248"/>
      <c r="P37" s="248"/>
      <c r="Q37" s="248"/>
      <c r="R37" s="249"/>
    </row>
    <row r="38" spans="1:18" ht="14.1" customHeight="1">
      <c r="A38" s="385" t="s">
        <v>374</v>
      </c>
      <c r="B38" s="228"/>
      <c r="C38" s="348"/>
      <c r="D38" s="348"/>
      <c r="E38" s="348"/>
      <c r="F38" s="879"/>
      <c r="G38" s="880"/>
      <c r="H38" s="892"/>
      <c r="I38" s="349"/>
      <c r="J38" s="349"/>
      <c r="K38" s="349"/>
      <c r="L38" s="349"/>
      <c r="M38" s="892"/>
      <c r="N38" s="883"/>
      <c r="O38" s="884"/>
      <c r="P38" s="350"/>
      <c r="Q38" s="350"/>
      <c r="R38" s="350"/>
    </row>
    <row r="39" spans="1:18" ht="14.1" customHeight="1">
      <c r="A39" s="386" t="s">
        <v>384</v>
      </c>
      <c r="B39" s="228"/>
      <c r="C39" s="348"/>
      <c r="D39" s="348"/>
      <c r="E39" s="348"/>
      <c r="F39" s="879"/>
      <c r="G39" s="880"/>
      <c r="H39" s="892"/>
      <c r="I39" s="349"/>
      <c r="J39" s="349"/>
      <c r="K39" s="349"/>
      <c r="L39" s="349"/>
      <c r="M39" s="892"/>
      <c r="N39" s="883"/>
      <c r="O39" s="884"/>
      <c r="P39" s="350"/>
      <c r="Q39" s="350"/>
      <c r="R39" s="350"/>
    </row>
    <row r="40" spans="1:18" ht="14.1" customHeight="1">
      <c r="A40" s="386" t="s">
        <v>385</v>
      </c>
      <c r="B40" s="228"/>
      <c r="C40" s="348"/>
      <c r="D40" s="348"/>
      <c r="E40" s="348"/>
      <c r="F40" s="879"/>
      <c r="G40" s="880"/>
      <c r="H40" s="892"/>
      <c r="I40" s="349"/>
      <c r="J40" s="349"/>
      <c r="K40" s="349"/>
      <c r="L40" s="349"/>
      <c r="M40" s="892"/>
      <c r="N40" s="883"/>
      <c r="O40" s="884"/>
      <c r="P40" s="350"/>
      <c r="Q40" s="350"/>
      <c r="R40" s="350"/>
    </row>
    <row r="41" spans="1:18" ht="14.1" customHeight="1">
      <c r="A41" s="387" t="s">
        <v>373</v>
      </c>
      <c r="B41" s="228"/>
      <c r="C41" s="348"/>
      <c r="D41" s="348"/>
      <c r="E41" s="348"/>
      <c r="F41" s="879"/>
      <c r="G41" s="880"/>
      <c r="H41" s="892"/>
      <c r="I41" s="349"/>
      <c r="J41" s="349"/>
      <c r="K41" s="349"/>
      <c r="L41" s="349"/>
      <c r="M41" s="892"/>
      <c r="N41" s="883"/>
      <c r="O41" s="884"/>
      <c r="P41" s="350"/>
      <c r="Q41" s="350"/>
      <c r="R41" s="350"/>
    </row>
    <row r="42" spans="1:18" ht="14.1" customHeight="1">
      <c r="A42" s="388"/>
      <c r="B42" s="228"/>
      <c r="C42" s="348"/>
      <c r="D42" s="348"/>
      <c r="E42" s="348"/>
      <c r="F42" s="879"/>
      <c r="G42" s="880"/>
      <c r="H42" s="892"/>
      <c r="I42" s="349"/>
      <c r="J42" s="349"/>
      <c r="K42" s="349"/>
      <c r="L42" s="349"/>
      <c r="M42" s="892"/>
      <c r="N42" s="883"/>
      <c r="O42" s="884"/>
      <c r="P42" s="350"/>
      <c r="Q42" s="350"/>
      <c r="R42" s="350"/>
    </row>
    <row r="43" spans="1:18" ht="14.1" customHeight="1">
      <c r="A43" s="226" t="s">
        <v>30</v>
      </c>
      <c r="B43" s="228"/>
      <c r="C43" s="246"/>
      <c r="D43" s="247"/>
      <c r="E43" s="247"/>
      <c r="F43" s="247"/>
      <c r="G43" s="247"/>
      <c r="H43" s="256"/>
      <c r="I43" s="11"/>
      <c r="J43" s="11"/>
      <c r="K43" s="11"/>
      <c r="L43" s="11"/>
      <c r="M43" s="256"/>
      <c r="N43" s="248"/>
      <c r="O43" s="248"/>
      <c r="P43" s="248"/>
      <c r="Q43" s="248"/>
      <c r="R43" s="249"/>
    </row>
    <row r="44" spans="1:18" ht="14.1" customHeight="1">
      <c r="A44" s="385" t="s">
        <v>374</v>
      </c>
      <c r="B44" s="228"/>
      <c r="C44" s="348"/>
      <c r="D44" s="348"/>
      <c r="E44" s="348"/>
      <c r="F44" s="879"/>
      <c r="G44" s="880"/>
      <c r="H44" s="882"/>
      <c r="I44" s="349"/>
      <c r="J44" s="349"/>
      <c r="K44" s="349"/>
      <c r="L44" s="349"/>
      <c r="M44" s="882"/>
      <c r="N44" s="883"/>
      <c r="O44" s="884"/>
      <c r="P44" s="350"/>
      <c r="Q44" s="350"/>
      <c r="R44" s="350"/>
    </row>
    <row r="45" spans="1:18" ht="14.1" customHeight="1">
      <c r="A45" s="386" t="s">
        <v>384</v>
      </c>
      <c r="B45" s="228"/>
      <c r="C45" s="348"/>
      <c r="D45" s="348"/>
      <c r="E45" s="348"/>
      <c r="F45" s="879"/>
      <c r="G45" s="880"/>
      <c r="H45" s="882"/>
      <c r="I45" s="349"/>
      <c r="J45" s="349"/>
      <c r="K45" s="349"/>
      <c r="L45" s="349"/>
      <c r="M45" s="882"/>
      <c r="N45" s="883"/>
      <c r="O45" s="884"/>
      <c r="P45" s="350"/>
      <c r="Q45" s="350"/>
      <c r="R45" s="350"/>
    </row>
    <row r="46" spans="1:18" ht="14.1" customHeight="1">
      <c r="A46" s="386" t="s">
        <v>385</v>
      </c>
      <c r="B46" s="228"/>
      <c r="C46" s="348"/>
      <c r="D46" s="348"/>
      <c r="E46" s="348"/>
      <c r="F46" s="879"/>
      <c r="G46" s="880"/>
      <c r="H46" s="882"/>
      <c r="I46" s="349"/>
      <c r="J46" s="349"/>
      <c r="K46" s="349"/>
      <c r="L46" s="349"/>
      <c r="M46" s="882"/>
      <c r="N46" s="883"/>
      <c r="O46" s="884"/>
      <c r="P46" s="350"/>
      <c r="Q46" s="350"/>
      <c r="R46" s="350"/>
    </row>
    <row r="47" spans="1:18" ht="14.1" customHeight="1">
      <c r="A47" s="387" t="s">
        <v>373</v>
      </c>
      <c r="B47" s="228"/>
      <c r="C47" s="348"/>
      <c r="D47" s="348"/>
      <c r="E47" s="348"/>
      <c r="F47" s="879"/>
      <c r="G47" s="880"/>
      <c r="H47" s="882"/>
      <c r="I47" s="349"/>
      <c r="J47" s="349"/>
      <c r="K47" s="349"/>
      <c r="L47" s="349"/>
      <c r="M47" s="882"/>
      <c r="N47" s="883"/>
      <c r="O47" s="884"/>
      <c r="P47" s="350"/>
      <c r="Q47" s="350"/>
      <c r="R47" s="350"/>
    </row>
    <row r="48" spans="1:18" ht="14.1" customHeight="1">
      <c r="A48" s="388"/>
      <c r="B48" s="228"/>
      <c r="C48" s="348"/>
      <c r="D48" s="348"/>
      <c r="E48" s="348"/>
      <c r="F48" s="879"/>
      <c r="G48" s="880"/>
      <c r="H48" s="906"/>
      <c r="I48" s="349"/>
      <c r="J48" s="349"/>
      <c r="K48" s="349"/>
      <c r="L48" s="349"/>
      <c r="M48" s="906"/>
      <c r="N48" s="883"/>
      <c r="O48" s="884"/>
      <c r="P48" s="350"/>
      <c r="Q48" s="350"/>
      <c r="R48" s="350"/>
    </row>
    <row r="49" spans="1:18" ht="14.1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1:18" ht="15.75" customHeight="1">
      <c r="A50" s="228"/>
      <c r="B50" s="228"/>
      <c r="C50" s="916" t="s">
        <v>12</v>
      </c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917"/>
      <c r="P50" s="917"/>
      <c r="Q50" s="917"/>
      <c r="R50" s="918"/>
    </row>
    <row r="51" spans="1:18" ht="30" customHeight="1">
      <c r="A51" s="5" t="s">
        <v>13</v>
      </c>
      <c r="B51" s="5"/>
      <c r="C51" s="1305"/>
      <c r="D51" s="1305"/>
      <c r="E51" s="250" t="s">
        <v>16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5.0999999999999996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</row>
    <row r="53" spans="1:18" ht="30" customHeight="1">
      <c r="A53" s="6" t="s">
        <v>14</v>
      </c>
      <c r="B53" s="5"/>
      <c r="C53" s="5"/>
      <c r="D53" s="5"/>
      <c r="E53" s="5"/>
      <c r="F53" s="5"/>
      <c r="G53" s="5"/>
      <c r="H53" s="5"/>
      <c r="I53" s="1305"/>
      <c r="J53" s="1305"/>
      <c r="K53" s="250" t="s">
        <v>16</v>
      </c>
      <c r="L53" s="5"/>
      <c r="M53" s="5"/>
      <c r="N53" s="5"/>
      <c r="O53" s="5"/>
      <c r="P53" s="5"/>
      <c r="Q53" s="5"/>
      <c r="R53" s="5"/>
    </row>
    <row r="54" spans="1:18" ht="5.0999999999999996" customHeight="1">
      <c r="A54" s="4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</row>
    <row r="55" spans="1:18" ht="30" customHeight="1">
      <c r="A55" s="6" t="s">
        <v>15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305"/>
      <c r="O55" s="1305"/>
      <c r="P55" s="1305"/>
      <c r="Q55" s="250" t="s">
        <v>16</v>
      </c>
      <c r="R55" s="5"/>
    </row>
    <row r="57" spans="1:18" ht="15" customHeight="1"/>
  </sheetData>
  <sheetProtection formatCells="0"/>
  <mergeCells count="83">
    <mergeCell ref="N55:P55"/>
    <mergeCell ref="C50:R50"/>
    <mergeCell ref="C51:D51"/>
    <mergeCell ref="I53:J53"/>
    <mergeCell ref="F46:G46"/>
    <mergeCell ref="N46:O46"/>
    <mergeCell ref="F47:G47"/>
    <mergeCell ref="N47:O47"/>
    <mergeCell ref="F44:G44"/>
    <mergeCell ref="H44:H48"/>
    <mergeCell ref="M44:M48"/>
    <mergeCell ref="N44:O44"/>
    <mergeCell ref="F45:G45"/>
    <mergeCell ref="N45:O45"/>
    <mergeCell ref="F48:G48"/>
    <mergeCell ref="N48:O48"/>
    <mergeCell ref="F41:G41"/>
    <mergeCell ref="N41:O41"/>
    <mergeCell ref="F42:G42"/>
    <mergeCell ref="N42:O42"/>
    <mergeCell ref="F38:G38"/>
    <mergeCell ref="H38:H42"/>
    <mergeCell ref="M38:M42"/>
    <mergeCell ref="N38:O38"/>
    <mergeCell ref="F39:G39"/>
    <mergeCell ref="N39:O39"/>
    <mergeCell ref="F40:G40"/>
    <mergeCell ref="N40:O40"/>
    <mergeCell ref="F34:G34"/>
    <mergeCell ref="N34:O34"/>
    <mergeCell ref="F35:G35"/>
    <mergeCell ref="N35:O35"/>
    <mergeCell ref="F32:G32"/>
    <mergeCell ref="H32:H36"/>
    <mergeCell ref="M32:M36"/>
    <mergeCell ref="N32:O32"/>
    <mergeCell ref="F33:G33"/>
    <mergeCell ref="N33:O33"/>
    <mergeCell ref="F36:G36"/>
    <mergeCell ref="N36:O36"/>
    <mergeCell ref="P22:Q22"/>
    <mergeCell ref="A24:A25"/>
    <mergeCell ref="C24:R25"/>
    <mergeCell ref="F26:G26"/>
    <mergeCell ref="H26:H30"/>
    <mergeCell ref="M26:M30"/>
    <mergeCell ref="N26:O26"/>
    <mergeCell ref="F27:G27"/>
    <mergeCell ref="N27:O27"/>
    <mergeCell ref="F28:G28"/>
    <mergeCell ref="N28:O28"/>
    <mergeCell ref="F29:G29"/>
    <mergeCell ref="N29:O29"/>
    <mergeCell ref="F30:G30"/>
    <mergeCell ref="N30:O30"/>
    <mergeCell ref="B24:B25"/>
    <mergeCell ref="A17:R17"/>
    <mergeCell ref="A18:R18"/>
    <mergeCell ref="R22:R23"/>
    <mergeCell ref="C20:R20"/>
    <mergeCell ref="C21:G21"/>
    <mergeCell ref="H21:H23"/>
    <mergeCell ref="I21:L21"/>
    <mergeCell ref="M21:M23"/>
    <mergeCell ref="N21:R21"/>
    <mergeCell ref="C22:C23"/>
    <mergeCell ref="D22:E22"/>
    <mergeCell ref="F22:G23"/>
    <mergeCell ref="I22:I23"/>
    <mergeCell ref="J22:K22"/>
    <mergeCell ref="L22:L23"/>
    <mergeCell ref="N22:O23"/>
    <mergeCell ref="C13:G15"/>
    <mergeCell ref="I13:L15"/>
    <mergeCell ref="N13:R15"/>
    <mergeCell ref="B7:E8"/>
    <mergeCell ref="G7:N8"/>
    <mergeCell ref="A10:R11"/>
    <mergeCell ref="A4:A5"/>
    <mergeCell ref="B4:E5"/>
    <mergeCell ref="G4:N5"/>
    <mergeCell ref="P4:R6"/>
    <mergeCell ref="P7:R8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P63"/>
  <sheetViews>
    <sheetView topLeftCell="A16" workbookViewId="0">
      <selection activeCell="J13" sqref="J13:L16"/>
    </sheetView>
  </sheetViews>
  <sheetFormatPr baseColWidth="10" defaultRowHeight="15"/>
  <cols>
    <col min="2" max="2" width="9.7109375" customWidth="1"/>
    <col min="3" max="3" width="2.7109375" customWidth="1"/>
    <col min="4" max="5" width="5.7109375" customWidth="1"/>
    <col min="6" max="6" width="8.7109375" customWidth="1"/>
    <col min="7" max="7" width="2.7109375" customWidth="1"/>
    <col min="8" max="8" width="8.7109375" customWidth="1"/>
    <col min="9" max="9" width="2.7109375" customWidth="1"/>
    <col min="10" max="10" width="8.7109375" customWidth="1"/>
    <col min="11" max="11" width="2.7109375" customWidth="1"/>
    <col min="12" max="12" width="7.7109375" customWidth="1"/>
    <col min="13" max="13" width="2.7109375" customWidth="1"/>
    <col min="14" max="14" width="8.7109375" customWidth="1"/>
    <col min="15" max="15" width="2.7109375" customWidth="1"/>
    <col min="16" max="16" width="7.7109375" customWidth="1"/>
  </cols>
  <sheetData>
    <row r="1" spans="1:16">
      <c r="A1" s="847" t="s">
        <v>17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</row>
    <row r="2" spans="1:16" ht="16.5">
      <c r="A2" s="848" t="s">
        <v>34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</row>
    <row r="3" spans="1:16" ht="5.0999999999999996" customHeight="1"/>
    <row r="4" spans="1:16" ht="15" customHeight="1">
      <c r="A4" s="849"/>
      <c r="B4" s="13"/>
      <c r="C4" s="13"/>
      <c r="D4" s="850" t="s">
        <v>0</v>
      </c>
      <c r="E4" s="850"/>
      <c r="F4" s="850"/>
      <c r="G4" s="18"/>
      <c r="H4" s="852" t="str">
        <f>'BEP-Techno'!G4</f>
        <v>Lycée des Métiers de l'Hôtellerie et du Tourisme "Archipel Guadeloupe"</v>
      </c>
      <c r="I4" s="852"/>
      <c r="J4" s="852"/>
      <c r="K4" s="852"/>
      <c r="L4" s="852"/>
      <c r="N4" s="1289" t="str">
        <f>'BAC-Techno S2 - Page 1'!P4</f>
        <v>Session</v>
      </c>
      <c r="O4" s="1290"/>
      <c r="P4" s="1291"/>
    </row>
    <row r="5" spans="1:16" ht="15" customHeight="1">
      <c r="A5" s="616"/>
      <c r="B5" s="14"/>
      <c r="C5" s="14"/>
      <c r="D5" s="850"/>
      <c r="E5" s="850"/>
      <c r="F5" s="850"/>
      <c r="G5" s="18"/>
      <c r="H5" s="852"/>
      <c r="I5" s="852"/>
      <c r="J5" s="852"/>
      <c r="K5" s="852"/>
      <c r="L5" s="852"/>
      <c r="N5" s="1292"/>
      <c r="O5" s="1293"/>
      <c r="P5" s="1294"/>
    </row>
    <row r="6" spans="1:16" ht="5.0999999999999996" customHeight="1">
      <c r="D6" s="19"/>
      <c r="E6" s="19"/>
      <c r="F6" s="19"/>
      <c r="G6" s="19"/>
      <c r="H6" s="19"/>
      <c r="I6" s="19"/>
      <c r="J6" s="19"/>
      <c r="K6" s="19"/>
      <c r="L6" s="19"/>
      <c r="N6" s="1292"/>
      <c r="O6" s="1293"/>
      <c r="P6" s="1294"/>
    </row>
    <row r="7" spans="1:16" ht="15" customHeight="1">
      <c r="D7" s="850" t="s">
        <v>1</v>
      </c>
      <c r="E7" s="850"/>
      <c r="F7" s="850"/>
      <c r="G7" s="19"/>
      <c r="H7" s="1302">
        <f>'LISTE -  ELEVES'!C25</f>
        <v>0</v>
      </c>
      <c r="I7" s="1302"/>
      <c r="J7" s="1302"/>
      <c r="K7" s="1302"/>
      <c r="L7" s="1302"/>
      <c r="N7" s="1295" t="str">
        <f>'LISTE -  ELEVES'!F7</f>
        <v>201….</v>
      </c>
      <c r="O7" s="1296"/>
      <c r="P7" s="1297"/>
    </row>
    <row r="8" spans="1:16" ht="15" customHeight="1">
      <c r="D8" s="850"/>
      <c r="E8" s="850"/>
      <c r="F8" s="850"/>
      <c r="G8" s="19"/>
      <c r="H8" s="1302"/>
      <c r="I8" s="1302"/>
      <c r="J8" s="1302"/>
      <c r="K8" s="1302"/>
      <c r="L8" s="1302"/>
      <c r="N8" s="1298"/>
      <c r="O8" s="1299"/>
      <c r="P8" s="1300"/>
    </row>
    <row r="9" spans="1:16" ht="5.0999999999999996" customHeight="1"/>
    <row r="10" spans="1:16" ht="15" customHeight="1">
      <c r="B10" s="866" t="s">
        <v>2</v>
      </c>
      <c r="C10" s="616"/>
      <c r="D10" s="616"/>
      <c r="E10" s="2"/>
      <c r="F10" s="1306" t="s">
        <v>37</v>
      </c>
      <c r="G10" s="1306"/>
      <c r="H10" s="1306"/>
      <c r="I10" s="1306"/>
      <c r="J10" s="1306"/>
      <c r="K10" s="1306"/>
      <c r="L10" s="1306"/>
      <c r="M10" s="1306"/>
      <c r="N10" s="1306"/>
      <c r="O10" s="1306"/>
      <c r="P10" s="1306"/>
    </row>
    <row r="11" spans="1:16">
      <c r="B11" s="616"/>
      <c r="C11" s="616"/>
      <c r="D11" s="616"/>
      <c r="E11" s="2"/>
      <c r="F11" s="1306"/>
      <c r="G11" s="1306"/>
      <c r="H11" s="1306"/>
      <c r="I11" s="1306"/>
      <c r="J11" s="1306"/>
      <c r="K11" s="1306"/>
      <c r="L11" s="1306"/>
      <c r="M11" s="1306"/>
      <c r="N11" s="1306"/>
      <c r="O11" s="1306"/>
      <c r="P11" s="1306"/>
    </row>
    <row r="12" spans="1:16" ht="5.0999999999999996" customHeight="1"/>
    <row r="13" spans="1:16" ht="15" customHeight="1">
      <c r="B13" s="1310" t="s">
        <v>36</v>
      </c>
      <c r="C13" s="1310"/>
      <c r="D13" s="1310"/>
      <c r="E13" s="1"/>
      <c r="F13" s="1307" t="s">
        <v>339</v>
      </c>
      <c r="G13" s="1311"/>
      <c r="H13" s="1311"/>
      <c r="J13" s="1307" t="s">
        <v>38</v>
      </c>
      <c r="K13" s="1307"/>
      <c r="L13" s="1307"/>
      <c r="N13" s="1307" t="s">
        <v>39</v>
      </c>
      <c r="O13" s="1307"/>
      <c r="P13" s="1307"/>
    </row>
    <row r="14" spans="1:16">
      <c r="A14" s="1"/>
      <c r="B14" s="1310"/>
      <c r="C14" s="1310"/>
      <c r="D14" s="1310"/>
      <c r="E14" s="1"/>
      <c r="F14" s="1311"/>
      <c r="G14" s="1311"/>
      <c r="H14" s="1311"/>
      <c r="J14" s="1307"/>
      <c r="K14" s="1307"/>
      <c r="L14" s="1307"/>
      <c r="N14" s="1307"/>
      <c r="O14" s="1307"/>
      <c r="P14" s="1307"/>
    </row>
    <row r="15" spans="1:16">
      <c r="B15" s="1310"/>
      <c r="C15" s="1310"/>
      <c r="D15" s="1310"/>
      <c r="E15" s="1"/>
      <c r="F15" s="1311"/>
      <c r="G15" s="1311"/>
      <c r="H15" s="1311"/>
      <c r="J15" s="1307"/>
      <c r="K15" s="1307"/>
      <c r="L15" s="1307"/>
      <c r="N15" s="1307"/>
      <c r="O15" s="1307"/>
      <c r="P15" s="1307"/>
    </row>
    <row r="16" spans="1:16">
      <c r="A16" s="1"/>
      <c r="B16" s="1310"/>
      <c r="C16" s="1310"/>
      <c r="D16" s="1310"/>
      <c r="E16" s="1"/>
      <c r="F16" s="1311"/>
      <c r="G16" s="1311"/>
      <c r="H16" s="1311"/>
      <c r="J16" s="1307"/>
      <c r="K16" s="1307"/>
      <c r="L16" s="1307"/>
      <c r="N16" s="1307"/>
      <c r="O16" s="1307"/>
      <c r="P16" s="1307"/>
    </row>
    <row r="17" spans="1:16">
      <c r="B17" s="1308" t="s">
        <v>45</v>
      </c>
      <c r="C17" s="1309"/>
      <c r="D17" s="1309"/>
      <c r="F17" s="1308" t="s">
        <v>46</v>
      </c>
      <c r="G17" s="1309"/>
      <c r="H17" s="1309"/>
      <c r="J17" s="1308" t="s">
        <v>46</v>
      </c>
      <c r="K17" s="1308"/>
      <c r="L17" s="1309"/>
      <c r="N17" s="1308" t="s">
        <v>46</v>
      </c>
      <c r="O17" s="1308"/>
      <c r="P17" s="1309"/>
    </row>
    <row r="18" spans="1:16">
      <c r="A18" s="1312" t="s">
        <v>3</v>
      </c>
      <c r="B18" s="1312"/>
      <c r="C18" s="1312"/>
      <c r="D18" s="1312"/>
      <c r="E18" s="1312"/>
      <c r="F18" s="1312"/>
      <c r="G18" s="1312"/>
      <c r="H18" s="1312"/>
      <c r="I18" s="1312"/>
      <c r="J18" s="1312"/>
      <c r="K18" s="1312"/>
      <c r="L18" s="1312"/>
      <c r="M18" s="1312"/>
      <c r="N18" s="1312"/>
      <c r="O18" s="1312"/>
      <c r="P18" s="1312"/>
    </row>
    <row r="19" spans="1:16">
      <c r="A19" s="1313" t="s">
        <v>4</v>
      </c>
      <c r="B19" s="1313"/>
      <c r="C19" s="1313"/>
      <c r="D19" s="1313"/>
      <c r="E19" s="1313"/>
      <c r="F19" s="1313"/>
      <c r="G19" s="1313"/>
      <c r="H19" s="1313"/>
      <c r="I19" s="1313"/>
      <c r="J19" s="1313"/>
      <c r="K19" s="1313"/>
      <c r="L19" s="1313"/>
      <c r="M19" s="1313"/>
      <c r="N19" s="1313"/>
      <c r="O19" s="1313"/>
      <c r="P19" s="1313"/>
    </row>
    <row r="20" spans="1:16" ht="5.099999999999999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>
      <c r="B21" s="872" t="s">
        <v>5</v>
      </c>
      <c r="C21" s="1314"/>
      <c r="D21" s="873"/>
      <c r="F21" s="872" t="s">
        <v>5</v>
      </c>
      <c r="G21" s="1314"/>
      <c r="H21" s="873"/>
    </row>
    <row r="22" spans="1:16">
      <c r="B22" s="1359" t="str">
        <f>IF(('BAC-Techno S1'!C51)&gt;0,('BAC-Techno S1'!C51),"")</f>
        <v/>
      </c>
      <c r="F22" s="1318" t="str">
        <f>IF(('BAC-Techno S1'!C51)&gt;0,(B22*1),"")</f>
        <v/>
      </c>
      <c r="G22" s="1318"/>
    </row>
    <row r="23" spans="1:16" ht="14.1" customHeight="1">
      <c r="A23" s="20" t="s">
        <v>13</v>
      </c>
      <c r="B23" s="1360"/>
      <c r="C23" s="1357" t="s">
        <v>54</v>
      </c>
      <c r="D23" s="1357"/>
      <c r="E23" s="21"/>
      <c r="F23" s="1358"/>
      <c r="G23" s="1358"/>
      <c r="H23" s="251" t="s">
        <v>55</v>
      </c>
      <c r="I23" s="21"/>
      <c r="J23" s="21"/>
      <c r="K23" s="21"/>
      <c r="L23" s="21"/>
      <c r="M23" s="21"/>
      <c r="N23" s="21"/>
      <c r="O23" s="21"/>
      <c r="P23" s="21"/>
    </row>
    <row r="24" spans="1:16" ht="5.0999999999999996" customHeight="1">
      <c r="H24" s="17"/>
      <c r="I24" s="17"/>
      <c r="J24" s="17"/>
      <c r="K24" s="17"/>
    </row>
    <row r="25" spans="1:16" ht="14.1" customHeight="1">
      <c r="B25" s="872" t="s">
        <v>5</v>
      </c>
      <c r="C25" s="1314"/>
      <c r="D25" s="873"/>
      <c r="J25" s="1315" t="s">
        <v>5</v>
      </c>
      <c r="K25" s="1316"/>
      <c r="L25" s="1317"/>
    </row>
    <row r="26" spans="1:16" ht="14.1" customHeight="1">
      <c r="A26" s="885" t="s">
        <v>25</v>
      </c>
      <c r="B26" s="1359" t="str">
        <f>IF(('BAC-Techno S1'!I53)&gt;0,('BAC-Techno S1'!I53),"")</f>
        <v/>
      </c>
      <c r="D26" s="27"/>
      <c r="J26" s="1318" t="str">
        <f>IF(('BAC-Techno S1'!I53)&gt;0,(B26*1),"")</f>
        <v/>
      </c>
      <c r="K26" s="1318"/>
    </row>
    <row r="27" spans="1:16" ht="14.1" customHeight="1">
      <c r="A27" s="886"/>
      <c r="B27" s="1361"/>
      <c r="C27" s="1357" t="s">
        <v>54</v>
      </c>
      <c r="D27" s="1357"/>
      <c r="E27" s="16"/>
      <c r="F27" s="15"/>
      <c r="G27" s="5"/>
      <c r="H27" s="5"/>
      <c r="I27" s="5"/>
      <c r="J27" s="1362"/>
      <c r="K27" s="1362"/>
      <c r="L27" s="251" t="s">
        <v>55</v>
      </c>
      <c r="M27" s="5"/>
      <c r="N27" s="5"/>
      <c r="O27" s="5"/>
      <c r="P27" s="5"/>
    </row>
    <row r="28" spans="1:16" ht="5.0999999999999996" customHeight="1"/>
    <row r="29" spans="1:16" ht="14.1" customHeight="1">
      <c r="B29" s="872" t="s">
        <v>5</v>
      </c>
      <c r="C29" s="1314"/>
      <c r="D29" s="873"/>
      <c r="H29" s="17"/>
      <c r="I29" s="17"/>
      <c r="J29" s="17"/>
      <c r="K29" s="17"/>
      <c r="N29" s="1315" t="s">
        <v>5</v>
      </c>
      <c r="O29" s="1316"/>
      <c r="P29" s="1317"/>
    </row>
    <row r="30" spans="1:16" ht="14.1" customHeight="1">
      <c r="A30" s="885" t="s">
        <v>18</v>
      </c>
      <c r="B30" s="1359" t="str">
        <f>IF(('BAC-Techno S1'!N55)&gt;0,('BAC-Techno S1'!N55),"")</f>
        <v/>
      </c>
      <c r="N30" s="1318" t="str">
        <f>IF(('BAC-Techno S1'!N55)&gt;0,(B30*0.5),"")</f>
        <v/>
      </c>
      <c r="O30" s="1318"/>
    </row>
    <row r="31" spans="1:16" ht="14.1" customHeight="1">
      <c r="A31" s="886"/>
      <c r="B31" s="1361"/>
      <c r="C31" s="1357" t="s">
        <v>54</v>
      </c>
      <c r="D31" s="1357"/>
      <c r="E31" s="5"/>
      <c r="F31" s="5"/>
      <c r="G31" s="5"/>
      <c r="H31" s="5"/>
      <c r="I31" s="5"/>
      <c r="J31" s="5"/>
      <c r="K31" s="5"/>
      <c r="L31" s="5"/>
      <c r="M31" s="5"/>
      <c r="N31" s="1362"/>
      <c r="O31" s="1362"/>
      <c r="P31" s="251" t="s">
        <v>62</v>
      </c>
    </row>
    <row r="32" spans="1:16" ht="5.0999999999999996" customHeight="1"/>
    <row r="33" spans="1:16" ht="14.1" customHeight="1">
      <c r="E33" s="1312" t="s">
        <v>31</v>
      </c>
      <c r="F33" s="1312"/>
      <c r="G33" s="1312"/>
      <c r="H33" s="1312"/>
      <c r="I33" s="1312"/>
      <c r="J33" s="1312"/>
      <c r="K33" s="1312"/>
      <c r="L33" s="1312"/>
      <c r="M33" s="1312"/>
      <c r="N33" s="1312"/>
      <c r="O33" s="1312"/>
      <c r="P33" s="1312"/>
    </row>
    <row r="34" spans="1:16" ht="14.1" customHeight="1">
      <c r="E34" s="1313" t="s">
        <v>33</v>
      </c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</row>
    <row r="35" spans="1:16" ht="14.1" customHeight="1"/>
    <row r="36" spans="1:16" ht="14.1" customHeight="1">
      <c r="F36" s="872" t="s">
        <v>5</v>
      </c>
      <c r="G36" s="1314"/>
      <c r="H36" s="873"/>
    </row>
    <row r="37" spans="1:16" ht="14.1" customHeight="1">
      <c r="F37" s="1318" t="str">
        <f>IF(('BAC-Techno S2 - Page 1'!C51)&gt;0,('BAC-Techno S2 - Page 1'!C51),"")</f>
        <v/>
      </c>
      <c r="G37" s="1319"/>
    </row>
    <row r="38" spans="1:16" ht="14.1" customHeight="1">
      <c r="A38" s="20" t="s">
        <v>13</v>
      </c>
      <c r="B38" s="21"/>
      <c r="C38" s="22"/>
      <c r="D38" s="21"/>
      <c r="E38" s="21"/>
      <c r="F38" s="1321"/>
      <c r="G38" s="1321"/>
      <c r="H38" s="251" t="s">
        <v>55</v>
      </c>
      <c r="I38" s="21"/>
      <c r="J38" s="21"/>
      <c r="K38" s="21"/>
      <c r="L38" s="21"/>
      <c r="M38" s="21"/>
      <c r="N38" s="21"/>
      <c r="O38" s="21"/>
      <c r="P38" s="21"/>
    </row>
    <row r="39" spans="1:16" ht="5.0999999999999996" customHeight="1"/>
    <row r="40" spans="1:16" ht="14.1" customHeight="1">
      <c r="J40" s="1315" t="s">
        <v>5</v>
      </c>
      <c r="K40" s="1316"/>
      <c r="L40" s="1317"/>
    </row>
    <row r="41" spans="1:16" ht="14.1" customHeight="1">
      <c r="A41" s="885" t="s">
        <v>25</v>
      </c>
      <c r="J41" s="1318" t="str">
        <f>IF(('BAC-Techno S2 - Page 1'!I53)&gt;0,('BAC-Techno S2 - Page 1'!I53),"")</f>
        <v/>
      </c>
      <c r="K41" s="1319"/>
    </row>
    <row r="42" spans="1:16" ht="14.1" customHeight="1">
      <c r="A42" s="886"/>
      <c r="B42" s="5"/>
      <c r="C42" s="5"/>
      <c r="D42" s="16"/>
      <c r="E42" s="16"/>
      <c r="F42" s="15"/>
      <c r="G42" s="5"/>
      <c r="H42" s="5"/>
      <c r="I42" s="5"/>
      <c r="J42" s="1320"/>
      <c r="K42" s="1320"/>
      <c r="L42" s="251" t="s">
        <v>55</v>
      </c>
      <c r="M42" s="5"/>
      <c r="N42" s="5"/>
      <c r="O42" s="5"/>
      <c r="P42" s="5"/>
    </row>
    <row r="43" spans="1:16" ht="5.0999999999999996" customHeight="1"/>
    <row r="44" spans="1:16" ht="14.1" customHeight="1">
      <c r="N44" s="1315" t="s">
        <v>61</v>
      </c>
      <c r="O44" s="1316"/>
      <c r="P44" s="1317"/>
    </row>
    <row r="45" spans="1:16" ht="14.1" customHeight="1">
      <c r="A45" s="885" t="s">
        <v>18</v>
      </c>
      <c r="N45" s="1318" t="str">
        <f>IF(('BAC-Techno S2 - Page 1'!N55)&gt;0,('BAC-Techno S2 - Page 1'!N55),"")</f>
        <v/>
      </c>
      <c r="O45" s="1319"/>
    </row>
    <row r="46" spans="1:16" ht="14.1" customHeight="1">
      <c r="A46" s="88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320"/>
      <c r="O46" s="1320"/>
      <c r="P46" s="251" t="s">
        <v>63</v>
      </c>
    </row>
    <row r="47" spans="1:16" ht="3" customHeight="1"/>
    <row r="48" spans="1:16" ht="14.1" customHeight="1">
      <c r="A48" s="1347" t="s">
        <v>19</v>
      </c>
      <c r="B48" s="1347"/>
      <c r="C48" s="1347"/>
      <c r="D48" s="1347"/>
      <c r="E48" s="1347"/>
      <c r="F48" s="1347"/>
      <c r="G48" s="1347"/>
      <c r="H48" s="1347"/>
      <c r="I48" s="1347"/>
      <c r="J48" s="1347"/>
      <c r="K48" s="1347"/>
      <c r="L48" s="1347"/>
      <c r="M48" s="1347"/>
      <c r="N48" s="1347"/>
      <c r="O48" s="1347"/>
      <c r="P48" s="1347"/>
    </row>
    <row r="49" spans="1:16" ht="3" customHeight="1"/>
    <row r="50" spans="1:16" ht="14.1" customHeight="1">
      <c r="F50" s="1344" t="s">
        <v>47</v>
      </c>
      <c r="G50" s="1345"/>
      <c r="H50" s="1346"/>
      <c r="J50" s="1344" t="s">
        <v>48</v>
      </c>
      <c r="K50" s="1345"/>
      <c r="L50" s="1346"/>
      <c r="N50" s="1344" t="s">
        <v>49</v>
      </c>
      <c r="O50" s="1345"/>
      <c r="P50" s="1346"/>
    </row>
    <row r="51" spans="1:16" ht="24.95" customHeight="1">
      <c r="F51" s="1356" t="str">
        <f>IF(('BAC-Techno S1'!C51)&gt;0,(F22,F37),"")</f>
        <v/>
      </c>
      <c r="G51" s="1356"/>
      <c r="H51" s="26" t="s">
        <v>56</v>
      </c>
      <c r="J51" s="1356" t="str">
        <f>IF(('BAC-Techno S1'!I53)&gt;0,SUM(J26,J41),"")</f>
        <v/>
      </c>
      <c r="K51" s="1356"/>
      <c r="L51" s="26" t="s">
        <v>56</v>
      </c>
      <c r="N51" s="1356" t="str">
        <f>IF(('BAC-Techno S1'!N55)&gt;0,SUM(N30,N45),"")</f>
        <v/>
      </c>
      <c r="O51" s="1356"/>
      <c r="P51" s="26" t="s">
        <v>56</v>
      </c>
    </row>
    <row r="52" spans="1:16" ht="3" customHeight="1"/>
    <row r="53" spans="1:16" ht="15" customHeight="1" thickBot="1">
      <c r="A53" s="1343" t="s">
        <v>50</v>
      </c>
      <c r="B53" s="1343"/>
      <c r="C53" s="1343"/>
      <c r="D53" s="1343"/>
      <c r="E53" s="1343"/>
      <c r="F53" s="1348" t="s">
        <v>51</v>
      </c>
      <c r="G53" s="1349"/>
      <c r="H53" s="1350"/>
      <c r="J53" s="1351" t="s">
        <v>52</v>
      </c>
      <c r="K53" s="1352"/>
      <c r="L53" s="1353"/>
      <c r="N53" s="1351" t="s">
        <v>53</v>
      </c>
      <c r="O53" s="1352"/>
      <c r="P53" s="1353"/>
    </row>
    <row r="54" spans="1:16" ht="24.95" customHeight="1" thickBot="1">
      <c r="A54" s="1343"/>
      <c r="B54" s="1343"/>
      <c r="C54" s="1343"/>
      <c r="D54" s="1343"/>
      <c r="E54" s="1343"/>
      <c r="F54" s="1354" t="str">
        <f>IF(('BAC-Techno S1'!C51)&gt;0,SUM(F51/2),"")</f>
        <v/>
      </c>
      <c r="G54" s="1355"/>
      <c r="H54" s="26" t="s">
        <v>55</v>
      </c>
      <c r="J54" s="1354" t="str">
        <f>IF(('BAC-Techno S1'!I53)&gt;0,SUM(J51/2),"")</f>
        <v/>
      </c>
      <c r="K54" s="1355"/>
      <c r="L54" s="26" t="s">
        <v>55</v>
      </c>
      <c r="N54" s="1354" t="str">
        <f>IF(('BAC-Techno S1'!N55)&gt;0,SUM(N51/2),"")</f>
        <v/>
      </c>
      <c r="O54" s="1355"/>
      <c r="P54" s="26" t="s">
        <v>55</v>
      </c>
    </row>
    <row r="55" spans="1:16" ht="5.0999999999999996" customHeight="1"/>
    <row r="56" spans="1:16" ht="15" customHeight="1">
      <c r="A56" s="1335" t="s">
        <v>26</v>
      </c>
      <c r="B56" s="1335"/>
      <c r="C56" s="1335"/>
      <c r="D56" s="1335"/>
      <c r="E56" s="1335"/>
      <c r="F56" s="1335"/>
      <c r="G56" s="1335"/>
      <c r="H56" s="1335"/>
      <c r="I56" s="1335"/>
      <c r="J56" s="1335"/>
      <c r="L56" s="1322" t="s">
        <v>23</v>
      </c>
      <c r="M56" s="1323"/>
      <c r="N56" s="1323"/>
      <c r="O56" s="1323"/>
      <c r="P56" s="1324"/>
    </row>
    <row r="57" spans="1:16">
      <c r="A57" s="1341" t="s">
        <v>20</v>
      </c>
      <c r="B57" s="1342"/>
      <c r="D57" s="1336" t="s">
        <v>24</v>
      </c>
      <c r="E57" s="1337"/>
      <c r="F57" s="1337"/>
      <c r="G57" s="1337"/>
      <c r="H57" s="1337"/>
      <c r="I57" s="1337"/>
      <c r="J57" s="1337"/>
      <c r="L57" s="1325" t="s">
        <v>59</v>
      </c>
      <c r="M57" s="1326"/>
      <c r="N57" s="1326"/>
      <c r="O57" s="1326"/>
      <c r="P57" s="1327"/>
    </row>
    <row r="58" spans="1:16" ht="3" customHeight="1">
      <c r="L58" s="1328"/>
      <c r="M58" s="1329"/>
      <c r="N58" s="1329"/>
      <c r="O58" s="1329"/>
      <c r="P58" s="1330"/>
    </row>
    <row r="59" spans="1:16" ht="30" customHeight="1">
      <c r="A59" s="907" t="s">
        <v>21</v>
      </c>
      <c r="B59" s="908"/>
      <c r="C59" t="s">
        <v>57</v>
      </c>
      <c r="D59" s="1338" t="str">
        <f>'LISTE -  ELEVES'!J27</f>
        <v>Emile F. PROMENEUR</v>
      </c>
      <c r="E59" s="1339"/>
      <c r="F59" s="1340"/>
      <c r="G59" s="24" t="s">
        <v>58</v>
      </c>
      <c r="H59" s="928"/>
      <c r="I59" s="929"/>
      <c r="J59" s="1334"/>
      <c r="L59" s="1331"/>
      <c r="M59" s="1332"/>
      <c r="N59" s="1332"/>
      <c r="O59" s="1332"/>
      <c r="P59" s="1333"/>
    </row>
    <row r="60" spans="1:16" ht="3" customHeight="1">
      <c r="D60" s="175"/>
      <c r="E60" s="175"/>
      <c r="F60" s="175"/>
      <c r="G60" s="25"/>
      <c r="H60" s="23"/>
    </row>
    <row r="61" spans="1:16" ht="30" customHeight="1">
      <c r="A61" s="907" t="s">
        <v>27</v>
      </c>
      <c r="B61" s="908"/>
      <c r="C61" t="s">
        <v>57</v>
      </c>
      <c r="D61" s="1338">
        <f>'LISTE -  ELEVES'!J29</f>
        <v>0</v>
      </c>
      <c r="E61" s="1339"/>
      <c r="F61" s="1340"/>
      <c r="G61" s="24" t="s">
        <v>58</v>
      </c>
      <c r="H61" s="928"/>
      <c r="I61" s="929"/>
      <c r="J61" s="1334"/>
      <c r="L61" s="1325" t="s">
        <v>60</v>
      </c>
      <c r="M61" s="1326"/>
      <c r="N61" s="1326"/>
      <c r="O61" s="1326"/>
      <c r="P61" s="1327"/>
    </row>
    <row r="62" spans="1:16" ht="3" customHeight="1">
      <c r="D62" s="175"/>
      <c r="E62" s="175"/>
      <c r="F62" s="175"/>
      <c r="G62" s="25"/>
      <c r="H62" s="23"/>
      <c r="L62" s="1328"/>
      <c r="M62" s="1329"/>
      <c r="N62" s="1329"/>
      <c r="O62" s="1329"/>
      <c r="P62" s="1330"/>
    </row>
    <row r="63" spans="1:16" ht="30" customHeight="1">
      <c r="A63" s="907" t="s">
        <v>22</v>
      </c>
      <c r="B63" s="908"/>
      <c r="C63" t="s">
        <v>57</v>
      </c>
      <c r="D63" s="1338">
        <f>'LISTE -  ELEVES'!J31</f>
        <v>0</v>
      </c>
      <c r="E63" s="1339"/>
      <c r="F63" s="1340"/>
      <c r="G63" s="24" t="s">
        <v>58</v>
      </c>
      <c r="H63" s="928"/>
      <c r="I63" s="929"/>
      <c r="J63" s="1334"/>
      <c r="L63" s="1331"/>
      <c r="M63" s="1332"/>
      <c r="N63" s="1332"/>
      <c r="O63" s="1332"/>
      <c r="P63" s="1333"/>
    </row>
  </sheetData>
  <sheetProtection password="D031" sheet="1" objects="1" scenarios="1" formatCells="0"/>
  <mergeCells count="77">
    <mergeCell ref="E33:P33"/>
    <mergeCell ref="E34:P34"/>
    <mergeCell ref="C23:D23"/>
    <mergeCell ref="C27:D27"/>
    <mergeCell ref="C31:D31"/>
    <mergeCell ref="B29:D29"/>
    <mergeCell ref="N29:P29"/>
    <mergeCell ref="B25:D25"/>
    <mergeCell ref="J25:L25"/>
    <mergeCell ref="F22:G23"/>
    <mergeCell ref="B22:B23"/>
    <mergeCell ref="B26:B27"/>
    <mergeCell ref="B30:B31"/>
    <mergeCell ref="J26:K27"/>
    <mergeCell ref="N30:O31"/>
    <mergeCell ref="A53:E54"/>
    <mergeCell ref="F50:H50"/>
    <mergeCell ref="J50:L50"/>
    <mergeCell ref="N50:P50"/>
    <mergeCell ref="A48:P48"/>
    <mergeCell ref="F53:H53"/>
    <mergeCell ref="J53:L53"/>
    <mergeCell ref="N53:P53"/>
    <mergeCell ref="F54:G54"/>
    <mergeCell ref="J54:K54"/>
    <mergeCell ref="N54:O54"/>
    <mergeCell ref="F51:G51"/>
    <mergeCell ref="J51:K51"/>
    <mergeCell ref="N51:O51"/>
    <mergeCell ref="L56:P56"/>
    <mergeCell ref="L61:P63"/>
    <mergeCell ref="L57:P59"/>
    <mergeCell ref="H59:J59"/>
    <mergeCell ref="H61:J61"/>
    <mergeCell ref="H63:J63"/>
    <mergeCell ref="A56:J56"/>
    <mergeCell ref="A61:B61"/>
    <mergeCell ref="A63:B63"/>
    <mergeCell ref="D57:J57"/>
    <mergeCell ref="D59:F59"/>
    <mergeCell ref="D61:F61"/>
    <mergeCell ref="D63:F63"/>
    <mergeCell ref="A57:B57"/>
    <mergeCell ref="A59:B59"/>
    <mergeCell ref="N44:P44"/>
    <mergeCell ref="A45:A46"/>
    <mergeCell ref="J40:L40"/>
    <mergeCell ref="A41:A42"/>
    <mergeCell ref="F36:H36"/>
    <mergeCell ref="N45:O46"/>
    <mergeCell ref="J41:K42"/>
    <mergeCell ref="F37:G38"/>
    <mergeCell ref="A26:A27"/>
    <mergeCell ref="A30:A31"/>
    <mergeCell ref="A18:P18"/>
    <mergeCell ref="A19:P19"/>
    <mergeCell ref="B21:D21"/>
    <mergeCell ref="F21:H21"/>
    <mergeCell ref="N13:P16"/>
    <mergeCell ref="B17:D17"/>
    <mergeCell ref="F17:H17"/>
    <mergeCell ref="J17:L17"/>
    <mergeCell ref="N17:P17"/>
    <mergeCell ref="B13:D16"/>
    <mergeCell ref="F13:H16"/>
    <mergeCell ref="J13:L16"/>
    <mergeCell ref="D7:F8"/>
    <mergeCell ref="H7:L8"/>
    <mergeCell ref="B10:D11"/>
    <mergeCell ref="F10:P11"/>
    <mergeCell ref="A1:P1"/>
    <mergeCell ref="A2:P2"/>
    <mergeCell ref="A4:A5"/>
    <mergeCell ref="D4:F5"/>
    <mergeCell ref="H4:L5"/>
    <mergeCell ref="N4:P6"/>
    <mergeCell ref="N7:P8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S40"/>
  <sheetViews>
    <sheetView topLeftCell="A7" workbookViewId="0">
      <selection activeCell="D38" sqref="D38"/>
    </sheetView>
  </sheetViews>
  <sheetFormatPr baseColWidth="10" defaultRowHeight="15"/>
  <cols>
    <col min="1" max="1" width="2.7109375" customWidth="1"/>
    <col min="2" max="2" width="15.7109375" customWidth="1"/>
    <col min="3" max="3" width="3.7109375" customWidth="1"/>
    <col min="4" max="4" width="26.7109375" customWidth="1"/>
    <col min="5" max="5" width="3.7109375" customWidth="1"/>
    <col min="6" max="6" width="2.7109375" style="213" customWidth="1"/>
    <col min="7" max="7" width="5.7109375" customWidth="1"/>
    <col min="8" max="11" width="3.7109375" customWidth="1"/>
    <col min="12" max="12" width="18.7109375" customWidth="1"/>
    <col min="13" max="13" width="2.7109375" customWidth="1"/>
    <col min="14" max="14" width="4.7109375" customWidth="1"/>
    <col min="15" max="15" width="3.7109375" customWidth="1"/>
    <col min="16" max="16" width="0.85546875" customWidth="1"/>
  </cols>
  <sheetData>
    <row r="1" spans="1:15" ht="16.5">
      <c r="A1" s="149" t="s">
        <v>17</v>
      </c>
    </row>
    <row r="2" spans="1:15" ht="15.75">
      <c r="A2" s="1363" t="s">
        <v>288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</row>
    <row r="3" spans="1:15" s="213" customFormat="1" ht="15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.75">
      <c r="A4" s="151"/>
      <c r="B4" s="151"/>
      <c r="C4" s="151"/>
      <c r="D4" s="151"/>
      <c r="E4" s="151"/>
      <c r="F4" s="212"/>
      <c r="G4" s="151"/>
      <c r="H4" s="151"/>
      <c r="I4" s="151"/>
      <c r="J4" s="151"/>
      <c r="K4" s="151"/>
      <c r="L4" s="151"/>
      <c r="M4" s="151"/>
      <c r="N4" s="151"/>
      <c r="O4" s="151"/>
    </row>
    <row r="6" spans="1:15">
      <c r="A6" s="1385" t="s">
        <v>289</v>
      </c>
      <c r="B6" s="1385"/>
      <c r="C6" s="1385"/>
      <c r="D6" s="1385"/>
      <c r="E6" s="1385"/>
      <c r="F6" s="1385"/>
      <c r="G6" s="1385"/>
      <c r="H6" s="1385"/>
      <c r="I6" s="1385"/>
      <c r="J6" s="1385"/>
      <c r="K6" s="1385"/>
      <c r="L6" s="1385"/>
      <c r="M6" s="1385"/>
      <c r="N6" s="1385"/>
      <c r="O6" s="1385"/>
    </row>
    <row r="7" spans="1:15" ht="15" customHeight="1">
      <c r="D7" s="1403" t="str">
        <f>'LISTE -  ELEVES'!C1</f>
        <v>Lycée des Métiers de l'Hôtellerie et du Tourisme "Archipel Guadeloupe"</v>
      </c>
      <c r="E7" s="1403"/>
      <c r="F7" s="1403"/>
      <c r="G7" s="1403"/>
      <c r="H7" s="1403"/>
      <c r="I7" s="1403"/>
      <c r="J7" s="1403"/>
      <c r="K7" s="1403"/>
      <c r="L7" s="1403"/>
    </row>
    <row r="8" spans="1:15" ht="15.75" customHeight="1">
      <c r="D8" s="1403"/>
      <c r="E8" s="1403"/>
      <c r="F8" s="1403"/>
      <c r="G8" s="1403"/>
      <c r="H8" s="1403"/>
      <c r="I8" s="1403"/>
      <c r="J8" s="1403"/>
      <c r="K8" s="1403"/>
      <c r="L8" s="1403"/>
      <c r="N8" s="1393" t="s">
        <v>368</v>
      </c>
      <c r="O8" s="1394"/>
    </row>
    <row r="9" spans="1:15" ht="15.75" customHeight="1">
      <c r="E9" s="1404" t="s">
        <v>290</v>
      </c>
      <c r="F9" s="1404"/>
      <c r="G9" s="1404"/>
      <c r="H9" s="1404"/>
      <c r="J9" s="1405">
        <f>'LISTE -  ELEVES'!C25</f>
        <v>0</v>
      </c>
      <c r="K9" s="1405"/>
      <c r="L9" s="1405"/>
      <c r="M9" s="150"/>
      <c r="N9" s="1395"/>
      <c r="O9" s="1396"/>
    </row>
    <row r="10" spans="1:15" ht="15.75">
      <c r="E10" s="1404"/>
      <c r="F10" s="1404"/>
      <c r="G10" s="1404"/>
      <c r="H10" s="1404"/>
      <c r="J10" s="1405"/>
      <c r="K10" s="1405"/>
      <c r="L10" s="1405"/>
      <c r="M10" s="150"/>
      <c r="N10" s="1397" t="str">
        <f>'LISTE -  ELEVES'!F7</f>
        <v>201….</v>
      </c>
      <c r="O10" s="1398"/>
    </row>
    <row r="12" spans="1:15" ht="15" customHeight="1"/>
    <row r="13" spans="1:15" s="238" customFormat="1" ht="15" customHeight="1"/>
    <row r="14" spans="1:15" s="238" customFormat="1" ht="15" customHeight="1"/>
    <row r="15" spans="1:15" ht="15" customHeight="1">
      <c r="A15" s="1364" t="s">
        <v>291</v>
      </c>
      <c r="B15" s="1364"/>
      <c r="C15" s="1364"/>
      <c r="D15" s="1364"/>
      <c r="E15" s="1364"/>
      <c r="F15" s="1364"/>
      <c r="G15" s="1364"/>
      <c r="H15" s="1364"/>
      <c r="I15" s="1364"/>
      <c r="J15" s="1364"/>
      <c r="K15" s="1364"/>
      <c r="L15" s="1364"/>
      <c r="M15" s="1364"/>
      <c r="N15" s="1364"/>
      <c r="O15" s="1364"/>
    </row>
    <row r="16" spans="1:15" ht="15" customHeight="1">
      <c r="A16" s="1364" t="s">
        <v>292</v>
      </c>
      <c r="B16" s="1364"/>
      <c r="C16" s="1364"/>
      <c r="D16" s="1364"/>
      <c r="E16" s="1364"/>
      <c r="F16" s="1364"/>
      <c r="G16" s="1364"/>
      <c r="H16" s="1364"/>
      <c r="I16" s="1364"/>
      <c r="J16" s="1364"/>
      <c r="K16" s="1364"/>
      <c r="L16" s="1364"/>
      <c r="M16" s="1364"/>
      <c r="N16" s="1364"/>
      <c r="O16" s="1364"/>
    </row>
    <row r="18" spans="1:19" ht="12" customHeight="1">
      <c r="A18" s="1371" t="s">
        <v>78</v>
      </c>
      <c r="B18" s="1379" t="s">
        <v>79</v>
      </c>
      <c r="C18" s="1380"/>
      <c r="D18" s="1372" t="s">
        <v>80</v>
      </c>
      <c r="E18" s="1373" t="s">
        <v>275</v>
      </c>
      <c r="F18" s="1374"/>
      <c r="G18" s="1375"/>
      <c r="H18" s="1367" t="s">
        <v>81</v>
      </c>
      <c r="I18" s="1367"/>
      <c r="J18" s="1367"/>
      <c r="K18" s="1367"/>
      <c r="L18" s="1412" t="s">
        <v>168</v>
      </c>
      <c r="M18" s="1413"/>
      <c r="N18" s="1392" t="s">
        <v>12</v>
      </c>
      <c r="O18" s="1392"/>
    </row>
    <row r="19" spans="1:19" ht="12" customHeight="1">
      <c r="A19" s="1371"/>
      <c r="B19" s="1381"/>
      <c r="C19" s="1382"/>
      <c r="D19" s="1372"/>
      <c r="E19" s="1376"/>
      <c r="F19" s="1377"/>
      <c r="G19" s="1378"/>
      <c r="H19" s="1368" t="s">
        <v>286</v>
      </c>
      <c r="I19" s="1367" t="s">
        <v>8</v>
      </c>
      <c r="J19" s="1367"/>
      <c r="K19" s="1368" t="s">
        <v>9</v>
      </c>
      <c r="L19" s="1414"/>
      <c r="M19" s="1415"/>
      <c r="N19" s="1392"/>
      <c r="O19" s="1392"/>
    </row>
    <row r="20" spans="1:19" ht="12" customHeight="1">
      <c r="A20" s="1371"/>
      <c r="B20" s="1383"/>
      <c r="C20" s="1384"/>
      <c r="D20" s="1372"/>
      <c r="E20" s="1401" t="s">
        <v>276</v>
      </c>
      <c r="F20" s="1402"/>
      <c r="G20" s="155" t="s">
        <v>277</v>
      </c>
      <c r="H20" s="1369"/>
      <c r="I20" s="154" t="s">
        <v>10</v>
      </c>
      <c r="J20" s="154" t="s">
        <v>11</v>
      </c>
      <c r="K20" s="1369"/>
      <c r="L20" s="1416"/>
      <c r="M20" s="1417"/>
      <c r="N20" s="1392"/>
      <c r="O20" s="1392"/>
    </row>
    <row r="21" spans="1:19" ht="24.95" customHeight="1">
      <c r="A21" s="1370">
        <v>1</v>
      </c>
      <c r="B21" s="1365" t="s">
        <v>293</v>
      </c>
      <c r="C21" s="1366"/>
      <c r="D21" s="153" t="s">
        <v>278</v>
      </c>
      <c r="E21" s="1399"/>
      <c r="F21" s="1400"/>
      <c r="G21" s="440" t="s">
        <v>439</v>
      </c>
      <c r="H21" s="389"/>
      <c r="I21" s="389"/>
      <c r="J21" s="389"/>
      <c r="K21" s="389"/>
      <c r="L21" s="1406" t="s">
        <v>388</v>
      </c>
      <c r="M21" s="1407"/>
      <c r="N21" s="1386"/>
      <c r="O21" s="1389" t="s">
        <v>279</v>
      </c>
    </row>
    <row r="22" spans="1:19" ht="24.95" customHeight="1">
      <c r="A22" s="1370"/>
      <c r="B22" s="1365" t="s">
        <v>294</v>
      </c>
      <c r="C22" s="1366"/>
      <c r="D22" s="152" t="s">
        <v>123</v>
      </c>
      <c r="E22" s="1399"/>
      <c r="F22" s="1400"/>
      <c r="G22" s="440" t="s">
        <v>439</v>
      </c>
      <c r="H22" s="389"/>
      <c r="I22" s="389"/>
      <c r="J22" s="389"/>
      <c r="K22" s="389"/>
      <c r="L22" s="1408"/>
      <c r="M22" s="1409"/>
      <c r="N22" s="1387"/>
      <c r="O22" s="1390"/>
      <c r="R22" s="92"/>
      <c r="S22" s="444"/>
    </row>
    <row r="23" spans="1:19" ht="24.95" customHeight="1">
      <c r="A23" s="1370">
        <v>2</v>
      </c>
      <c r="B23" s="1365" t="s">
        <v>295</v>
      </c>
      <c r="C23" s="1366"/>
      <c r="D23" s="152" t="s">
        <v>280</v>
      </c>
      <c r="E23" s="1399"/>
      <c r="F23" s="1400"/>
      <c r="G23" s="440"/>
      <c r="H23" s="389"/>
      <c r="I23" s="389"/>
      <c r="J23" s="389"/>
      <c r="K23" s="389"/>
      <c r="L23" s="1408"/>
      <c r="M23" s="1409"/>
      <c r="N23" s="1387"/>
      <c r="O23" s="1390"/>
      <c r="R23" s="92"/>
      <c r="S23" s="442">
        <v>1.5</v>
      </c>
    </row>
    <row r="24" spans="1:19" ht="24.95" customHeight="1">
      <c r="A24" s="1370"/>
      <c r="B24" s="1443" t="s">
        <v>296</v>
      </c>
      <c r="C24" s="1444"/>
      <c r="D24" s="152" t="s">
        <v>281</v>
      </c>
      <c r="E24" s="1399" t="s">
        <v>439</v>
      </c>
      <c r="F24" s="1400"/>
      <c r="G24" s="440" t="s">
        <v>439</v>
      </c>
      <c r="H24" s="389"/>
      <c r="I24" s="389"/>
      <c r="J24" s="389"/>
      <c r="K24" s="389"/>
      <c r="L24" s="1408"/>
      <c r="M24" s="1409"/>
      <c r="N24" s="1387"/>
      <c r="O24" s="1390"/>
      <c r="R24" s="92"/>
      <c r="S24" s="443">
        <f>SUM(S22*S23)</f>
        <v>0</v>
      </c>
    </row>
    <row r="25" spans="1:19" s="241" customFormat="1" ht="24.95" customHeight="1">
      <c r="A25" s="1370"/>
      <c r="B25" s="1447"/>
      <c r="C25" s="1448"/>
      <c r="D25" s="152" t="s">
        <v>282</v>
      </c>
      <c r="E25" s="1399"/>
      <c r="F25" s="1400"/>
      <c r="G25" s="440" t="s">
        <v>439</v>
      </c>
      <c r="H25" s="389"/>
      <c r="I25" s="389"/>
      <c r="J25" s="389"/>
      <c r="K25" s="389"/>
      <c r="L25" s="1408"/>
      <c r="M25" s="1409"/>
      <c r="N25" s="1387"/>
      <c r="O25" s="1390"/>
      <c r="R25" s="92"/>
      <c r="S25" s="92"/>
    </row>
    <row r="26" spans="1:19" s="241" customFormat="1" ht="24.95" customHeight="1">
      <c r="A26" s="1370"/>
      <c r="B26" s="1449"/>
      <c r="C26" s="1450"/>
      <c r="D26" s="152" t="s">
        <v>283</v>
      </c>
      <c r="E26" s="1399"/>
      <c r="F26" s="1400"/>
      <c r="G26" s="440"/>
      <c r="H26" s="389"/>
      <c r="I26" s="389"/>
      <c r="J26" s="389"/>
      <c r="K26" s="389"/>
      <c r="L26" s="1408"/>
      <c r="M26" s="1409"/>
      <c r="N26" s="1387"/>
      <c r="O26" s="1390"/>
    </row>
    <row r="27" spans="1:19" ht="24.95" customHeight="1">
      <c r="A27" s="1433">
        <v>5</v>
      </c>
      <c r="B27" s="1365" t="s">
        <v>389</v>
      </c>
      <c r="C27" s="1366"/>
      <c r="D27" s="152" t="s">
        <v>390</v>
      </c>
      <c r="E27" s="1399"/>
      <c r="F27" s="1400"/>
      <c r="G27" s="440" t="s">
        <v>439</v>
      </c>
      <c r="H27" s="389"/>
      <c r="I27" s="389"/>
      <c r="J27" s="389"/>
      <c r="K27" s="389"/>
      <c r="L27" s="1408"/>
      <c r="M27" s="1409"/>
      <c r="N27" s="1387"/>
      <c r="O27" s="1390"/>
    </row>
    <row r="28" spans="1:19" ht="24.95" customHeight="1">
      <c r="A28" s="1434"/>
      <c r="B28" s="1443" t="s">
        <v>391</v>
      </c>
      <c r="C28" s="1444"/>
      <c r="D28" s="152" t="s">
        <v>392</v>
      </c>
      <c r="E28" s="1399"/>
      <c r="F28" s="1400"/>
      <c r="G28" s="440" t="s">
        <v>439</v>
      </c>
      <c r="H28" s="389"/>
      <c r="I28" s="389"/>
      <c r="J28" s="389"/>
      <c r="K28" s="389"/>
      <c r="L28" s="1408"/>
      <c r="M28" s="1409"/>
      <c r="N28" s="1387"/>
      <c r="O28" s="1390"/>
    </row>
    <row r="29" spans="1:19" ht="24.95" customHeight="1">
      <c r="A29" s="1435"/>
      <c r="B29" s="1445"/>
      <c r="C29" s="1446"/>
      <c r="D29" s="243" t="s">
        <v>393</v>
      </c>
      <c r="E29" s="1399" t="s">
        <v>439</v>
      </c>
      <c r="F29" s="1400"/>
      <c r="G29" s="440" t="s">
        <v>439</v>
      </c>
      <c r="H29" s="389"/>
      <c r="I29" s="389"/>
      <c r="J29" s="389"/>
      <c r="K29" s="389"/>
      <c r="L29" s="1410"/>
      <c r="M29" s="1411"/>
      <c r="N29" s="1388"/>
      <c r="O29" s="1391"/>
    </row>
    <row r="30" spans="1:19">
      <c r="A30" s="148" t="s">
        <v>299</v>
      </c>
      <c r="H30" s="148" t="s">
        <v>195</v>
      </c>
    </row>
    <row r="31" spans="1:19" s="213" customFormat="1">
      <c r="A31" s="148"/>
      <c r="H31" s="148"/>
    </row>
    <row r="32" spans="1:19" s="238" customFormat="1">
      <c r="A32" s="148"/>
      <c r="H32" s="148"/>
    </row>
    <row r="33" spans="1:15">
      <c r="A33" s="148"/>
      <c r="H33" s="148"/>
    </row>
    <row r="35" spans="1:15" s="19" customFormat="1" ht="18" customHeight="1">
      <c r="A35" s="1451" t="s">
        <v>26</v>
      </c>
      <c r="B35" s="1452"/>
      <c r="C35" s="1452"/>
      <c r="D35" s="1452"/>
      <c r="E35" s="1452"/>
      <c r="F35" s="1452"/>
      <c r="G35" s="1452"/>
      <c r="H35" s="1452"/>
      <c r="I35" s="1452"/>
      <c r="J35" s="1453"/>
      <c r="K35" s="144"/>
      <c r="L35" s="1440" t="s">
        <v>23</v>
      </c>
      <c r="M35" s="1441"/>
      <c r="N35" s="1441"/>
      <c r="O35" s="1442"/>
    </row>
    <row r="36" spans="1:15" s="19" customFormat="1" ht="14.25">
      <c r="A36" s="1431" t="s">
        <v>20</v>
      </c>
      <c r="B36" s="1432"/>
      <c r="C36" s="134"/>
      <c r="D36" s="211" t="s">
        <v>284</v>
      </c>
      <c r="E36" s="134"/>
      <c r="F36" s="1429" t="s">
        <v>150</v>
      </c>
      <c r="G36" s="1429"/>
      <c r="H36" s="1429"/>
      <c r="I36" s="1429"/>
      <c r="J36" s="1430"/>
      <c r="L36" s="1418"/>
      <c r="M36" s="1419"/>
      <c r="N36" s="1419"/>
      <c r="O36" s="1420"/>
    </row>
    <row r="37" spans="1:15" s="19" customFormat="1" ht="5.0999999999999996" customHeight="1">
      <c r="A37" s="157"/>
      <c r="B37" s="134"/>
      <c r="C37" s="134"/>
      <c r="D37" s="134"/>
      <c r="E37" s="134"/>
      <c r="F37" s="134"/>
      <c r="G37" s="134"/>
      <c r="H37" s="134"/>
      <c r="I37" s="134"/>
      <c r="J37" s="158"/>
      <c r="L37" s="1421"/>
      <c r="M37" s="1422"/>
      <c r="N37" s="1422"/>
      <c r="O37" s="1423"/>
    </row>
    <row r="38" spans="1:15" s="19" customFormat="1" ht="39.950000000000003" customHeight="1">
      <c r="A38" s="1438" t="s">
        <v>285</v>
      </c>
      <c r="B38" s="1439"/>
      <c r="C38" s="134"/>
      <c r="D38" s="176" t="str">
        <f>'LISTE -  ELEVES'!H27</f>
        <v>Emile F. PROMENEUR</v>
      </c>
      <c r="E38" s="134"/>
      <c r="F38" s="1429"/>
      <c r="G38" s="1429"/>
      <c r="H38" s="1429"/>
      <c r="I38" s="1429"/>
      <c r="J38" s="1430"/>
      <c r="L38" s="1421"/>
      <c r="M38" s="1422"/>
      <c r="N38" s="1422"/>
      <c r="O38" s="1423"/>
    </row>
    <row r="39" spans="1:15" s="19" customFormat="1" ht="5.0999999999999996" customHeight="1">
      <c r="A39" s="157"/>
      <c r="B39" s="134"/>
      <c r="C39" s="134"/>
      <c r="D39" s="138"/>
      <c r="E39" s="134"/>
      <c r="F39" s="134"/>
      <c r="G39" s="134"/>
      <c r="H39" s="134"/>
      <c r="I39" s="134"/>
      <c r="J39" s="158"/>
      <c r="L39" s="1421"/>
      <c r="M39" s="1422"/>
      <c r="N39" s="1422"/>
      <c r="O39" s="1423"/>
    </row>
    <row r="40" spans="1:15" s="19" customFormat="1" ht="39.950000000000003" customHeight="1">
      <c r="A40" s="1427" t="s">
        <v>287</v>
      </c>
      <c r="B40" s="1428"/>
      <c r="C40" s="159"/>
      <c r="D40" s="177"/>
      <c r="E40" s="159"/>
      <c r="F40" s="1436"/>
      <c r="G40" s="1436"/>
      <c r="H40" s="1436"/>
      <c r="I40" s="1436"/>
      <c r="J40" s="1437"/>
      <c r="L40" s="1424"/>
      <c r="M40" s="1425"/>
      <c r="N40" s="1425"/>
      <c r="O40" s="1426"/>
    </row>
  </sheetData>
  <sheetProtection formatCells="0" selectLockedCells="1"/>
  <mergeCells count="50">
    <mergeCell ref="A23:A26"/>
    <mergeCell ref="B24:C26"/>
    <mergeCell ref="E25:F25"/>
    <mergeCell ref="B22:C22"/>
    <mergeCell ref="A35:J35"/>
    <mergeCell ref="E29:F29"/>
    <mergeCell ref="E26:F26"/>
    <mergeCell ref="B23:C23"/>
    <mergeCell ref="L36:O40"/>
    <mergeCell ref="A40:B40"/>
    <mergeCell ref="F36:J36"/>
    <mergeCell ref="A36:B36"/>
    <mergeCell ref="E27:F27"/>
    <mergeCell ref="E28:F28"/>
    <mergeCell ref="A27:A29"/>
    <mergeCell ref="F38:J38"/>
    <mergeCell ref="F40:J40"/>
    <mergeCell ref="A38:B38"/>
    <mergeCell ref="L35:O35"/>
    <mergeCell ref="B27:C27"/>
    <mergeCell ref="B28:C29"/>
    <mergeCell ref="N8:O9"/>
    <mergeCell ref="N10:O10"/>
    <mergeCell ref="E22:F22"/>
    <mergeCell ref="E23:F23"/>
    <mergeCell ref="E24:F24"/>
    <mergeCell ref="E20:F20"/>
    <mergeCell ref="D7:L8"/>
    <mergeCell ref="E9:H10"/>
    <mergeCell ref="J9:L10"/>
    <mergeCell ref="L21:M29"/>
    <mergeCell ref="L18:M20"/>
    <mergeCell ref="H19:H20"/>
    <mergeCell ref="E21:F21"/>
    <mergeCell ref="A2:O2"/>
    <mergeCell ref="A15:O15"/>
    <mergeCell ref="A16:O16"/>
    <mergeCell ref="B21:C21"/>
    <mergeCell ref="I19:J19"/>
    <mergeCell ref="K19:K20"/>
    <mergeCell ref="A21:A22"/>
    <mergeCell ref="A18:A20"/>
    <mergeCell ref="D18:D20"/>
    <mergeCell ref="E18:G19"/>
    <mergeCell ref="H18:K18"/>
    <mergeCell ref="B18:C20"/>
    <mergeCell ref="A6:O6"/>
    <mergeCell ref="N21:N29"/>
    <mergeCell ref="O21:O29"/>
    <mergeCell ref="N18:O20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topLeftCell="A10" workbookViewId="0">
      <selection activeCell="F50" sqref="F50:G50"/>
    </sheetView>
  </sheetViews>
  <sheetFormatPr baseColWidth="10" defaultRowHeight="15"/>
  <cols>
    <col min="1" max="1" width="2.7109375" customWidth="1"/>
    <col min="2" max="2" width="15.7109375" customWidth="1"/>
    <col min="3" max="3" width="3.7109375" customWidth="1"/>
    <col min="4" max="4" width="25.7109375" customWidth="1"/>
    <col min="5" max="6" width="5.7109375" customWidth="1"/>
    <col min="7" max="10" width="3.7109375" customWidth="1"/>
    <col min="11" max="11" width="18.7109375" customWidth="1"/>
    <col min="12" max="12" width="2.7109375" customWidth="1"/>
    <col min="13" max="14" width="4.7109375" customWidth="1"/>
  </cols>
  <sheetData>
    <row r="1" spans="1:14" ht="16.5">
      <c r="A1" s="149" t="s">
        <v>17</v>
      </c>
    </row>
    <row r="2" spans="1:14" ht="15.75">
      <c r="A2" s="1363" t="s">
        <v>288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</row>
    <row r="4" spans="1:14">
      <c r="A4" s="1385" t="s">
        <v>302</v>
      </c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</row>
    <row r="5" spans="1:14" ht="15" customHeight="1">
      <c r="D5" s="1403" t="str">
        <f>'LISTE -  ELEVES'!C1</f>
        <v>Lycée des Métiers de l'Hôtellerie et du Tourisme "Archipel Guadeloupe"</v>
      </c>
      <c r="E5" s="1403"/>
      <c r="F5" s="1403"/>
      <c r="G5" s="1403"/>
      <c r="H5" s="1403"/>
      <c r="I5" s="1403"/>
      <c r="J5" s="1403"/>
      <c r="K5" s="1403"/>
    </row>
    <row r="6" spans="1:14" ht="15" customHeight="1">
      <c r="D6" s="1403"/>
      <c r="E6" s="1403"/>
      <c r="F6" s="1403"/>
      <c r="G6" s="1403"/>
      <c r="H6" s="1403"/>
      <c r="I6" s="1403"/>
      <c r="J6" s="1403"/>
      <c r="K6" s="1403"/>
      <c r="M6" s="1457" t="s">
        <v>368</v>
      </c>
      <c r="N6" s="1458"/>
    </row>
    <row r="7" spans="1:14" ht="15" customHeight="1">
      <c r="E7" s="1404" t="s">
        <v>290</v>
      </c>
      <c r="F7" s="1404"/>
      <c r="G7" s="1404"/>
      <c r="I7" s="1456">
        <f>'LISTE -  ELEVES'!C25</f>
        <v>0</v>
      </c>
      <c r="J7" s="1456"/>
      <c r="K7" s="1456"/>
      <c r="L7" s="150"/>
      <c r="M7" s="1459"/>
      <c r="N7" s="1460"/>
    </row>
    <row r="8" spans="1:14" ht="15" customHeight="1">
      <c r="E8" s="1404"/>
      <c r="F8" s="1404"/>
      <c r="G8" s="1404"/>
      <c r="I8" s="1456"/>
      <c r="J8" s="1456"/>
      <c r="K8" s="1456"/>
      <c r="L8" s="150"/>
      <c r="M8" s="1397" t="str">
        <f>'LISTE -  ELEVES'!F7</f>
        <v>201….</v>
      </c>
      <c r="N8" s="1398"/>
    </row>
    <row r="10" spans="1:14" ht="15" customHeight="1">
      <c r="A10" s="1469" t="s">
        <v>337</v>
      </c>
      <c r="B10" s="1470"/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</row>
    <row r="11" spans="1:14" ht="20.100000000000001" customHeight="1">
      <c r="A11" s="1471" t="s">
        <v>301</v>
      </c>
      <c r="B11" s="1471"/>
      <c r="C11" s="1471"/>
      <c r="D11" s="1471"/>
      <c r="E11" s="1471"/>
      <c r="F11" s="1471"/>
      <c r="G11" s="1471"/>
      <c r="H11" s="1471"/>
      <c r="I11" s="1471"/>
      <c r="J11" s="1471"/>
      <c r="K11" s="1471"/>
      <c r="L11" s="1471"/>
      <c r="M11" s="1471"/>
      <c r="N11" s="1471"/>
    </row>
    <row r="12" spans="1:14" ht="15.75" customHeight="1">
      <c r="A12" s="1473" t="s">
        <v>77</v>
      </c>
      <c r="B12" s="1473"/>
      <c r="C12" s="1473"/>
      <c r="D12" s="1473"/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</row>
    <row r="13" spans="1:14" s="1" customFormat="1" ht="12" customHeight="1">
      <c r="A13" s="1472" t="s">
        <v>78</v>
      </c>
      <c r="B13" s="1477" t="s">
        <v>79</v>
      </c>
      <c r="C13" s="654" t="s">
        <v>80</v>
      </c>
      <c r="D13" s="654"/>
      <c r="E13" s="654" t="s">
        <v>303</v>
      </c>
      <c r="F13" s="654"/>
      <c r="G13" s="1474" t="s">
        <v>81</v>
      </c>
      <c r="H13" s="1474"/>
      <c r="I13" s="1474"/>
      <c r="J13" s="1474"/>
      <c r="K13" s="1372" t="s">
        <v>304</v>
      </c>
      <c r="L13" s="1372"/>
      <c r="M13" s="654" t="s">
        <v>12</v>
      </c>
      <c r="N13" s="654"/>
    </row>
    <row r="14" spans="1:14" s="1" customFormat="1" ht="12" customHeight="1">
      <c r="A14" s="1472"/>
      <c r="B14" s="1477"/>
      <c r="C14" s="654"/>
      <c r="D14" s="654"/>
      <c r="E14" s="654"/>
      <c r="F14" s="654"/>
      <c r="G14" s="1392" t="s">
        <v>7</v>
      </c>
      <c r="H14" s="1392" t="s">
        <v>8</v>
      </c>
      <c r="I14" s="1392"/>
      <c r="J14" s="1392" t="s">
        <v>9</v>
      </c>
      <c r="K14" s="1372"/>
      <c r="L14" s="1372"/>
      <c r="M14" s="654"/>
      <c r="N14" s="654"/>
    </row>
    <row r="15" spans="1:14" s="1" customFormat="1" ht="12" customHeight="1">
      <c r="A15" s="1472"/>
      <c r="B15" s="1477"/>
      <c r="C15" s="654"/>
      <c r="D15" s="654"/>
      <c r="E15" s="167" t="s">
        <v>276</v>
      </c>
      <c r="F15" s="167" t="s">
        <v>277</v>
      </c>
      <c r="G15" s="1392"/>
      <c r="H15" s="147" t="s">
        <v>10</v>
      </c>
      <c r="I15" s="147" t="s">
        <v>11</v>
      </c>
      <c r="J15" s="1392"/>
      <c r="K15" s="1372"/>
      <c r="L15" s="1372"/>
      <c r="M15" s="654"/>
      <c r="N15" s="654"/>
    </row>
    <row r="16" spans="1:14" ht="27.95" customHeight="1">
      <c r="A16" s="1475">
        <v>3</v>
      </c>
      <c r="B16" s="1480" t="s">
        <v>305</v>
      </c>
      <c r="C16" s="1454" t="s">
        <v>331</v>
      </c>
      <c r="D16" s="1455"/>
      <c r="E16" s="391"/>
      <c r="F16" s="391"/>
      <c r="G16" s="392"/>
      <c r="H16" s="392"/>
      <c r="I16" s="392"/>
      <c r="J16" s="392"/>
      <c r="K16" s="1467" t="s">
        <v>388</v>
      </c>
      <c r="L16" s="1467"/>
      <c r="M16" s="1461"/>
      <c r="N16" s="1464" t="s">
        <v>279</v>
      </c>
    </row>
    <row r="17" spans="1:14" ht="20.100000000000001" customHeight="1">
      <c r="A17" s="1476"/>
      <c r="B17" s="1481"/>
      <c r="C17" s="1454" t="s">
        <v>306</v>
      </c>
      <c r="D17" s="1455"/>
      <c r="E17" s="393"/>
      <c r="F17" s="393"/>
      <c r="G17" s="394"/>
      <c r="H17" s="394"/>
      <c r="I17" s="394"/>
      <c r="J17" s="394"/>
      <c r="K17" s="1468"/>
      <c r="L17" s="1468"/>
      <c r="M17" s="1462"/>
      <c r="N17" s="1465"/>
    </row>
    <row r="18" spans="1:14" ht="24.95" customHeight="1">
      <c r="A18" s="1476"/>
      <c r="B18" s="1482" t="s">
        <v>307</v>
      </c>
      <c r="C18" s="1454" t="s">
        <v>308</v>
      </c>
      <c r="D18" s="1455"/>
      <c r="E18" s="393"/>
      <c r="F18" s="393"/>
      <c r="G18" s="394"/>
      <c r="H18" s="394"/>
      <c r="I18" s="394"/>
      <c r="J18" s="394"/>
      <c r="K18" s="1468"/>
      <c r="L18" s="1468"/>
      <c r="M18" s="1462"/>
      <c r="N18" s="1465"/>
    </row>
    <row r="19" spans="1:14" ht="24.95" customHeight="1">
      <c r="A19" s="1476"/>
      <c r="B19" s="1481"/>
      <c r="C19" s="1454" t="s">
        <v>309</v>
      </c>
      <c r="D19" s="1455"/>
      <c r="E19" s="393"/>
      <c r="F19" s="393"/>
      <c r="G19" s="394"/>
      <c r="H19" s="394"/>
      <c r="I19" s="394"/>
      <c r="J19" s="394"/>
      <c r="K19" s="1468"/>
      <c r="L19" s="1468"/>
      <c r="M19" s="1462"/>
      <c r="N19" s="1465"/>
    </row>
    <row r="20" spans="1:14" ht="39" customHeight="1">
      <c r="A20" s="1476"/>
      <c r="B20" s="166" t="s">
        <v>310</v>
      </c>
      <c r="C20" s="1478" t="s">
        <v>311</v>
      </c>
      <c r="D20" s="1479"/>
      <c r="E20" s="393"/>
      <c r="F20" s="393"/>
      <c r="G20" s="394"/>
      <c r="H20" s="394"/>
      <c r="I20" s="394"/>
      <c r="J20" s="394"/>
      <c r="K20" s="1468"/>
      <c r="L20" s="1468"/>
      <c r="M20" s="1462"/>
      <c r="N20" s="1465"/>
    </row>
    <row r="21" spans="1:14" ht="20.100000000000001" customHeight="1">
      <c r="A21" s="1476">
        <v>4</v>
      </c>
      <c r="B21" s="1482" t="s">
        <v>312</v>
      </c>
      <c r="C21" s="1454" t="s">
        <v>313</v>
      </c>
      <c r="D21" s="1455"/>
      <c r="E21" s="393"/>
      <c r="F21" s="393"/>
      <c r="G21" s="394"/>
      <c r="H21" s="394"/>
      <c r="I21" s="394"/>
      <c r="J21" s="394"/>
      <c r="K21" s="1468"/>
      <c r="L21" s="1468"/>
      <c r="M21" s="1462"/>
      <c r="N21" s="1465"/>
    </row>
    <row r="22" spans="1:14" ht="20.100000000000001" customHeight="1">
      <c r="A22" s="1476"/>
      <c r="B22" s="1481"/>
      <c r="C22" s="1454" t="s">
        <v>314</v>
      </c>
      <c r="D22" s="1455"/>
      <c r="E22" s="393"/>
      <c r="F22" s="393"/>
      <c r="G22" s="394"/>
      <c r="H22" s="394"/>
      <c r="I22" s="394"/>
      <c r="J22" s="394"/>
      <c r="K22" s="1468"/>
      <c r="L22" s="1468"/>
      <c r="M22" s="1462"/>
      <c r="N22" s="1465"/>
    </row>
    <row r="23" spans="1:14" ht="20.100000000000001" customHeight="1">
      <c r="A23" s="1476"/>
      <c r="B23" s="1482" t="s">
        <v>315</v>
      </c>
      <c r="C23" s="1454" t="s">
        <v>192</v>
      </c>
      <c r="D23" s="1455"/>
      <c r="E23" s="393"/>
      <c r="F23" s="393"/>
      <c r="G23" s="394"/>
      <c r="H23" s="394"/>
      <c r="I23" s="394"/>
      <c r="J23" s="394"/>
      <c r="K23" s="1468"/>
      <c r="L23" s="1468"/>
      <c r="M23" s="1462"/>
      <c r="N23" s="1465"/>
    </row>
    <row r="24" spans="1:14" ht="18" customHeight="1">
      <c r="A24" s="1476"/>
      <c r="B24" s="1480"/>
      <c r="C24" s="1454" t="s">
        <v>316</v>
      </c>
      <c r="D24" s="1455"/>
      <c r="E24" s="393"/>
      <c r="F24" s="393"/>
      <c r="G24" s="394"/>
      <c r="H24" s="394"/>
      <c r="I24" s="394"/>
      <c r="J24" s="394"/>
      <c r="K24" s="1468"/>
      <c r="L24" s="1468"/>
      <c r="M24" s="1462"/>
      <c r="N24" s="1465"/>
    </row>
    <row r="25" spans="1:14" ht="20.100000000000001" customHeight="1">
      <c r="A25" s="1476"/>
      <c r="B25" s="1481"/>
      <c r="C25" s="1454" t="s">
        <v>317</v>
      </c>
      <c r="D25" s="1455"/>
      <c r="E25" s="393"/>
      <c r="F25" s="393"/>
      <c r="G25" s="394"/>
      <c r="H25" s="394"/>
      <c r="I25" s="394"/>
      <c r="J25" s="394"/>
      <c r="K25" s="1468"/>
      <c r="L25" s="1468"/>
      <c r="M25" s="1462"/>
      <c r="N25" s="1465"/>
    </row>
    <row r="26" spans="1:14" ht="20.100000000000001" customHeight="1">
      <c r="A26" s="1476"/>
      <c r="B26" s="1482" t="s">
        <v>318</v>
      </c>
      <c r="C26" s="1454" t="s">
        <v>319</v>
      </c>
      <c r="D26" s="1455"/>
      <c r="E26" s="393"/>
      <c r="F26" s="393"/>
      <c r="G26" s="394"/>
      <c r="H26" s="394"/>
      <c r="I26" s="394"/>
      <c r="J26" s="394"/>
      <c r="K26" s="1468"/>
      <c r="L26" s="1468"/>
      <c r="M26" s="1462"/>
      <c r="N26" s="1465"/>
    </row>
    <row r="27" spans="1:14" ht="18" customHeight="1">
      <c r="A27" s="1476"/>
      <c r="B27" s="1480"/>
      <c r="C27" s="1454" t="s">
        <v>320</v>
      </c>
      <c r="D27" s="1455"/>
      <c r="E27" s="393"/>
      <c r="F27" s="393"/>
      <c r="G27" s="394"/>
      <c r="H27" s="394"/>
      <c r="I27" s="394"/>
      <c r="J27" s="394"/>
      <c r="K27" s="1468"/>
      <c r="L27" s="1468"/>
      <c r="M27" s="1462"/>
      <c r="N27" s="1465"/>
    </row>
    <row r="28" spans="1:14" ht="20.100000000000001" customHeight="1">
      <c r="A28" s="1476"/>
      <c r="B28" s="1480"/>
      <c r="C28" s="1454" t="s">
        <v>321</v>
      </c>
      <c r="D28" s="1455"/>
      <c r="E28" s="393"/>
      <c r="F28" s="393"/>
      <c r="G28" s="394"/>
      <c r="H28" s="394"/>
      <c r="I28" s="394"/>
      <c r="J28" s="394"/>
      <c r="K28" s="1468"/>
      <c r="L28" s="1468"/>
      <c r="M28" s="1462"/>
      <c r="N28" s="1465"/>
    </row>
    <row r="29" spans="1:14" ht="20.100000000000001" customHeight="1">
      <c r="A29" s="1476"/>
      <c r="B29" s="1480"/>
      <c r="C29" s="1454" t="s">
        <v>322</v>
      </c>
      <c r="D29" s="1455"/>
      <c r="E29" s="393"/>
      <c r="F29" s="393"/>
      <c r="G29" s="394"/>
      <c r="H29" s="394"/>
      <c r="I29" s="394"/>
      <c r="J29" s="394"/>
      <c r="K29" s="1468"/>
      <c r="L29" s="1468"/>
      <c r="M29" s="1462"/>
      <c r="N29" s="1465"/>
    </row>
    <row r="30" spans="1:14" ht="18" customHeight="1">
      <c r="A30" s="1476"/>
      <c r="B30" s="1481"/>
      <c r="C30" s="1454" t="s">
        <v>323</v>
      </c>
      <c r="D30" s="1455"/>
      <c r="E30" s="393"/>
      <c r="F30" s="393"/>
      <c r="G30" s="394"/>
      <c r="H30" s="394"/>
      <c r="I30" s="394"/>
      <c r="J30" s="394"/>
      <c r="K30" s="1468"/>
      <c r="L30" s="1468"/>
      <c r="M30" s="1462"/>
      <c r="N30" s="1465"/>
    </row>
    <row r="31" spans="1:14" ht="18" customHeight="1">
      <c r="A31" s="1476"/>
      <c r="B31" s="1482" t="s">
        <v>324</v>
      </c>
      <c r="C31" s="1454" t="s">
        <v>325</v>
      </c>
      <c r="D31" s="1455"/>
      <c r="E31" s="393"/>
      <c r="F31" s="393"/>
      <c r="G31" s="394"/>
      <c r="H31" s="394"/>
      <c r="I31" s="394"/>
      <c r="J31" s="394"/>
      <c r="K31" s="1468"/>
      <c r="L31" s="1468"/>
      <c r="M31" s="1462"/>
      <c r="N31" s="1465"/>
    </row>
    <row r="32" spans="1:14" ht="20.100000000000001" customHeight="1">
      <c r="A32" s="1476"/>
      <c r="B32" s="1480"/>
      <c r="C32" s="1454" t="s">
        <v>326</v>
      </c>
      <c r="D32" s="1455"/>
      <c r="E32" s="393"/>
      <c r="F32" s="393"/>
      <c r="G32" s="394"/>
      <c r="H32" s="394"/>
      <c r="I32" s="394"/>
      <c r="J32" s="394"/>
      <c r="K32" s="1468"/>
      <c r="L32" s="1468"/>
      <c r="M32" s="1462"/>
      <c r="N32" s="1465"/>
    </row>
    <row r="33" spans="1:14" ht="20.100000000000001" customHeight="1">
      <c r="A33" s="1476"/>
      <c r="B33" s="1480"/>
      <c r="C33" s="1454" t="s">
        <v>327</v>
      </c>
      <c r="D33" s="1455"/>
      <c r="E33" s="393"/>
      <c r="F33" s="393"/>
      <c r="G33" s="394"/>
      <c r="H33" s="394"/>
      <c r="I33" s="394"/>
      <c r="J33" s="394"/>
      <c r="K33" s="1468"/>
      <c r="L33" s="1468"/>
      <c r="M33" s="1462"/>
      <c r="N33" s="1465"/>
    </row>
    <row r="34" spans="1:14" ht="18" customHeight="1">
      <c r="A34" s="1476"/>
      <c r="B34" s="1480"/>
      <c r="C34" s="1454" t="s">
        <v>328</v>
      </c>
      <c r="D34" s="1455"/>
      <c r="E34" s="393"/>
      <c r="F34" s="393"/>
      <c r="G34" s="394"/>
      <c r="H34" s="394"/>
      <c r="I34" s="394"/>
      <c r="J34" s="394"/>
      <c r="K34" s="1468"/>
      <c r="L34" s="1468"/>
      <c r="M34" s="1462"/>
      <c r="N34" s="1465"/>
    </row>
    <row r="35" spans="1:14" ht="18" customHeight="1">
      <c r="A35" s="1476"/>
      <c r="B35" s="1480"/>
      <c r="C35" s="1454" t="s">
        <v>329</v>
      </c>
      <c r="D35" s="1455"/>
      <c r="E35" s="393"/>
      <c r="F35" s="393"/>
      <c r="G35" s="394"/>
      <c r="H35" s="394"/>
      <c r="I35" s="394"/>
      <c r="J35" s="394"/>
      <c r="K35" s="1468"/>
      <c r="L35" s="1468"/>
      <c r="M35" s="1462"/>
      <c r="N35" s="1465"/>
    </row>
    <row r="36" spans="1:14" ht="20.100000000000001" customHeight="1">
      <c r="A36" s="1476"/>
      <c r="B36" s="1481"/>
      <c r="C36" s="1454" t="s">
        <v>330</v>
      </c>
      <c r="D36" s="1455"/>
      <c r="E36" s="393"/>
      <c r="F36" s="393"/>
      <c r="G36" s="394"/>
      <c r="H36" s="394"/>
      <c r="I36" s="394"/>
      <c r="J36" s="394"/>
      <c r="K36" s="1468"/>
      <c r="L36" s="1468"/>
      <c r="M36" s="1463"/>
      <c r="N36" s="1466"/>
    </row>
    <row r="37" spans="1:14">
      <c r="A37" s="148" t="s">
        <v>299</v>
      </c>
      <c r="G37" s="148" t="s">
        <v>195</v>
      </c>
    </row>
    <row r="38" spans="1:14" ht="8.1" customHeight="1"/>
    <row r="39" spans="1:14" s="19" customFormat="1" ht="18" customHeight="1">
      <c r="A39" s="1451" t="s">
        <v>26</v>
      </c>
      <c r="B39" s="1452"/>
      <c r="C39" s="1452"/>
      <c r="D39" s="1452"/>
      <c r="E39" s="1452"/>
      <c r="F39" s="1452"/>
      <c r="G39" s="1452"/>
      <c r="H39" s="1452"/>
      <c r="I39" s="1453"/>
      <c r="J39" s="146"/>
      <c r="K39" s="1440" t="s">
        <v>23</v>
      </c>
      <c r="L39" s="1441"/>
      <c r="M39" s="1441"/>
      <c r="N39" s="1442"/>
    </row>
    <row r="40" spans="1:14" s="19" customFormat="1" ht="14.25">
      <c r="A40" s="1431" t="s">
        <v>20</v>
      </c>
      <c r="B40" s="1432"/>
      <c r="C40" s="134"/>
      <c r="D40" s="156" t="s">
        <v>284</v>
      </c>
      <c r="E40" s="134"/>
      <c r="F40" s="1429" t="s">
        <v>150</v>
      </c>
      <c r="G40" s="1429"/>
      <c r="H40" s="1429"/>
      <c r="I40" s="1430"/>
      <c r="K40" s="1418"/>
      <c r="L40" s="1419"/>
      <c r="M40" s="1419"/>
      <c r="N40" s="1420"/>
    </row>
    <row r="41" spans="1:14" s="19" customFormat="1" ht="5.0999999999999996" customHeight="1">
      <c r="A41" s="157"/>
      <c r="B41" s="134"/>
      <c r="C41" s="134"/>
      <c r="D41" s="134"/>
      <c r="E41" s="134"/>
      <c r="F41" s="134"/>
      <c r="G41" s="134"/>
      <c r="H41" s="134"/>
      <c r="I41" s="158"/>
      <c r="K41" s="1421"/>
      <c r="L41" s="1422"/>
      <c r="M41" s="1422"/>
      <c r="N41" s="1423"/>
    </row>
    <row r="42" spans="1:14" s="19" customFormat="1" ht="35.1" customHeight="1">
      <c r="A42" s="1438" t="s">
        <v>285</v>
      </c>
      <c r="B42" s="1439"/>
      <c r="C42" s="134"/>
      <c r="D42" s="176" t="str">
        <f>'LISTE -  ELEVES'!J27</f>
        <v>Emile F. PROMENEUR</v>
      </c>
      <c r="E42" s="134"/>
      <c r="F42" s="1429"/>
      <c r="G42" s="1429"/>
      <c r="H42" s="1429"/>
      <c r="I42" s="1430"/>
      <c r="K42" s="1421"/>
      <c r="L42" s="1422"/>
      <c r="M42" s="1422"/>
      <c r="N42" s="1423"/>
    </row>
    <row r="43" spans="1:14" s="19" customFormat="1" ht="5.0999999999999996" customHeight="1">
      <c r="A43" s="157"/>
      <c r="B43" s="134"/>
      <c r="C43" s="134"/>
      <c r="D43" s="178"/>
      <c r="E43" s="134"/>
      <c r="F43" s="134"/>
      <c r="G43" s="134"/>
      <c r="H43" s="134"/>
      <c r="I43" s="158"/>
      <c r="K43" s="1421"/>
      <c r="L43" s="1422"/>
      <c r="M43" s="1422"/>
      <c r="N43" s="1423"/>
    </row>
    <row r="44" spans="1:14" s="19" customFormat="1" ht="35.1" customHeight="1">
      <c r="A44" s="1427" t="s">
        <v>300</v>
      </c>
      <c r="B44" s="1428"/>
      <c r="C44" s="159"/>
      <c r="D44" s="177">
        <f>'LISTE -  ELEVES'!J31</f>
        <v>0</v>
      </c>
      <c r="E44" s="159"/>
      <c r="F44" s="1436"/>
      <c r="G44" s="1436"/>
      <c r="H44" s="1436"/>
      <c r="I44" s="1437"/>
      <c r="K44" s="1424"/>
      <c r="L44" s="1425"/>
      <c r="M44" s="1425"/>
      <c r="N44" s="1426"/>
    </row>
    <row r="45" spans="1:14" ht="12" customHeight="1"/>
    <row r="46" spans="1:14">
      <c r="A46" s="1473" t="s">
        <v>338</v>
      </c>
      <c r="B46" s="1473"/>
      <c r="C46" s="1473"/>
      <c r="D46" s="1473"/>
      <c r="E46" s="1473"/>
      <c r="F46" s="1473"/>
      <c r="G46" s="1473"/>
      <c r="H46" s="1473"/>
      <c r="I46" s="1473"/>
      <c r="J46" s="1473"/>
      <c r="K46" s="1473"/>
      <c r="L46" s="1473"/>
      <c r="M46" s="1473"/>
      <c r="N46" s="1473"/>
    </row>
    <row r="47" spans="1:14" ht="9.9499999999999993" customHeight="1"/>
    <row r="48" spans="1:14">
      <c r="A48" s="1483" t="s">
        <v>332</v>
      </c>
      <c r="B48" s="1483"/>
      <c r="C48" s="19"/>
      <c r="D48" s="168" t="s">
        <v>333</v>
      </c>
      <c r="E48" s="19"/>
      <c r="F48" s="1483" t="s">
        <v>334</v>
      </c>
      <c r="G48" s="1483"/>
      <c r="H48" s="1483"/>
      <c r="I48" s="1483"/>
      <c r="J48" s="19"/>
      <c r="K48" s="1483" t="s">
        <v>50</v>
      </c>
      <c r="L48" s="1483"/>
      <c r="M48" s="1483"/>
      <c r="N48" s="1483"/>
    </row>
    <row r="49" spans="1:14" ht="24.95" customHeight="1"/>
    <row r="50" spans="1:14" ht="24.95" customHeight="1">
      <c r="A50" s="1484" t="str">
        <f>IF(('E22 - S1'!N21)&gt;0,('E22 - S1'!N21),"")</f>
        <v/>
      </c>
      <c r="B50" s="1485"/>
      <c r="C50" s="328"/>
      <c r="D50" s="441" t="str">
        <f>IF((M16)&gt;0,M16,"")</f>
        <v/>
      </c>
      <c r="E50" s="170"/>
      <c r="F50" s="1486" t="str">
        <f>IF((M16)&gt;0,(A50,D50),"")</f>
        <v/>
      </c>
      <c r="G50" s="1487"/>
      <c r="H50" s="1488" t="s">
        <v>335</v>
      </c>
      <c r="I50" s="1489"/>
      <c r="J50" s="170"/>
      <c r="K50" s="390" t="str">
        <f>IF((M16)&gt;0,SUM(F50/3),"")</f>
        <v/>
      </c>
      <c r="L50" s="1490" t="s">
        <v>336</v>
      </c>
      <c r="M50" s="1490"/>
      <c r="N50" s="1491"/>
    </row>
  </sheetData>
  <sheetProtection password="D031" sheet="1" objects="1" scenarios="1" formatCells="0" selectLockedCells="1"/>
  <mergeCells count="69">
    <mergeCell ref="A46:N46"/>
    <mergeCell ref="A48:B48"/>
    <mergeCell ref="F48:I48"/>
    <mergeCell ref="K48:N48"/>
    <mergeCell ref="A50:B50"/>
    <mergeCell ref="F50:G50"/>
    <mergeCell ref="H50:I50"/>
    <mergeCell ref="L50:N50"/>
    <mergeCell ref="B31:B36"/>
    <mergeCell ref="C27:D27"/>
    <mergeCell ref="C28:D28"/>
    <mergeCell ref="C29:D29"/>
    <mergeCell ref="C30:D30"/>
    <mergeCell ref="C31:D31"/>
    <mergeCell ref="C32:D32"/>
    <mergeCell ref="B16:B17"/>
    <mergeCell ref="B18:B19"/>
    <mergeCell ref="B21:B22"/>
    <mergeCell ref="B23:B25"/>
    <mergeCell ref="B26:B30"/>
    <mergeCell ref="K39:N39"/>
    <mergeCell ref="A40:B40"/>
    <mergeCell ref="F40:I40"/>
    <mergeCell ref="A42:B42"/>
    <mergeCell ref="F42:I42"/>
    <mergeCell ref="K40:N44"/>
    <mergeCell ref="A44:B44"/>
    <mergeCell ref="F44:I44"/>
    <mergeCell ref="A39:I39"/>
    <mergeCell ref="A16:A20"/>
    <mergeCell ref="C26:D26"/>
    <mergeCell ref="B13:B15"/>
    <mergeCell ref="C16:D16"/>
    <mergeCell ref="C13:D15"/>
    <mergeCell ref="C17:D17"/>
    <mergeCell ref="C18:D18"/>
    <mergeCell ref="C19:D19"/>
    <mergeCell ref="C20:D20"/>
    <mergeCell ref="A21:A36"/>
    <mergeCell ref="C21:D21"/>
    <mergeCell ref="C33:D33"/>
    <mergeCell ref="C34:D34"/>
    <mergeCell ref="C35:D35"/>
    <mergeCell ref="C36:D36"/>
    <mergeCell ref="C22:D22"/>
    <mergeCell ref="A11:N11"/>
    <mergeCell ref="A13:A15"/>
    <mergeCell ref="M13:N15"/>
    <mergeCell ref="A12:N12"/>
    <mergeCell ref="E13:F14"/>
    <mergeCell ref="G13:J13"/>
    <mergeCell ref="G14:G15"/>
    <mergeCell ref="H14:I14"/>
    <mergeCell ref="D5:K6"/>
    <mergeCell ref="C23:D23"/>
    <mergeCell ref="C24:D24"/>
    <mergeCell ref="C25:D25"/>
    <mergeCell ref="A2:N2"/>
    <mergeCell ref="A4:N4"/>
    <mergeCell ref="E7:G8"/>
    <mergeCell ref="I7:K8"/>
    <mergeCell ref="M6:N7"/>
    <mergeCell ref="M8:N8"/>
    <mergeCell ref="M16:M36"/>
    <mergeCell ref="N16:N36"/>
    <mergeCell ref="K13:L15"/>
    <mergeCell ref="K16:L36"/>
    <mergeCell ref="J14:J15"/>
    <mergeCell ref="A10:N10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90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showGridLines="0" workbookViewId="0">
      <selection activeCell="A9" sqref="A9"/>
    </sheetView>
  </sheetViews>
  <sheetFormatPr baseColWidth="10" defaultRowHeight="12.75"/>
  <cols>
    <col min="1" max="1" width="35.7109375" style="427" customWidth="1"/>
    <col min="2" max="2" width="18.7109375" style="427" customWidth="1"/>
    <col min="3" max="3" width="2.7109375" style="427" customWidth="1"/>
    <col min="4" max="4" width="42.7109375" style="428" customWidth="1"/>
    <col min="5" max="249" width="11.42578125" style="410"/>
    <col min="250" max="250" width="1.7109375" style="410" customWidth="1"/>
    <col min="251" max="252" width="11.42578125" style="410"/>
    <col min="253" max="253" width="6.7109375" style="410" customWidth="1"/>
    <col min="254" max="254" width="11.42578125" style="410"/>
    <col min="255" max="255" width="8.7109375" style="410" customWidth="1"/>
    <col min="256" max="256" width="11.42578125" style="410"/>
    <col min="257" max="257" width="1.5703125" style="410" customWidth="1"/>
    <col min="258" max="505" width="11.42578125" style="410"/>
    <col min="506" max="506" width="1.7109375" style="410" customWidth="1"/>
    <col min="507" max="508" width="11.42578125" style="410"/>
    <col min="509" max="509" width="6.7109375" style="410" customWidth="1"/>
    <col min="510" max="510" width="11.42578125" style="410"/>
    <col min="511" max="511" width="8.7109375" style="410" customWidth="1"/>
    <col min="512" max="512" width="11.42578125" style="410"/>
    <col min="513" max="513" width="1.5703125" style="410" customWidth="1"/>
    <col min="514" max="761" width="11.42578125" style="410"/>
    <col min="762" max="762" width="1.7109375" style="410" customWidth="1"/>
    <col min="763" max="764" width="11.42578125" style="410"/>
    <col min="765" max="765" width="6.7109375" style="410" customWidth="1"/>
    <col min="766" max="766" width="11.42578125" style="410"/>
    <col min="767" max="767" width="8.7109375" style="410" customWidth="1"/>
    <col min="768" max="768" width="11.42578125" style="410"/>
    <col min="769" max="769" width="1.5703125" style="410" customWidth="1"/>
    <col min="770" max="1017" width="11.42578125" style="410"/>
    <col min="1018" max="1018" width="1.7109375" style="410" customWidth="1"/>
    <col min="1019" max="1020" width="11.42578125" style="410"/>
    <col min="1021" max="1021" width="6.7109375" style="410" customWidth="1"/>
    <col min="1022" max="1022" width="11.42578125" style="410"/>
    <col min="1023" max="1023" width="8.7109375" style="410" customWidth="1"/>
    <col min="1024" max="1024" width="11.42578125" style="410"/>
    <col min="1025" max="1025" width="1.5703125" style="410" customWidth="1"/>
    <col min="1026" max="1273" width="11.42578125" style="410"/>
    <col min="1274" max="1274" width="1.7109375" style="410" customWidth="1"/>
    <col min="1275" max="1276" width="11.42578125" style="410"/>
    <col min="1277" max="1277" width="6.7109375" style="410" customWidth="1"/>
    <col min="1278" max="1278" width="11.42578125" style="410"/>
    <col min="1279" max="1279" width="8.7109375" style="410" customWidth="1"/>
    <col min="1280" max="1280" width="11.42578125" style="410"/>
    <col min="1281" max="1281" width="1.5703125" style="410" customWidth="1"/>
    <col min="1282" max="1529" width="11.42578125" style="410"/>
    <col min="1530" max="1530" width="1.7109375" style="410" customWidth="1"/>
    <col min="1531" max="1532" width="11.42578125" style="410"/>
    <col min="1533" max="1533" width="6.7109375" style="410" customWidth="1"/>
    <col min="1534" max="1534" width="11.42578125" style="410"/>
    <col min="1535" max="1535" width="8.7109375" style="410" customWidth="1"/>
    <col min="1536" max="1536" width="11.42578125" style="410"/>
    <col min="1537" max="1537" width="1.5703125" style="410" customWidth="1"/>
    <col min="1538" max="1785" width="11.42578125" style="410"/>
    <col min="1786" max="1786" width="1.7109375" style="410" customWidth="1"/>
    <col min="1787" max="1788" width="11.42578125" style="410"/>
    <col min="1789" max="1789" width="6.7109375" style="410" customWidth="1"/>
    <col min="1790" max="1790" width="11.42578125" style="410"/>
    <col min="1791" max="1791" width="8.7109375" style="410" customWidth="1"/>
    <col min="1792" max="1792" width="11.42578125" style="410"/>
    <col min="1793" max="1793" width="1.5703125" style="410" customWidth="1"/>
    <col min="1794" max="2041" width="11.42578125" style="410"/>
    <col min="2042" max="2042" width="1.7109375" style="410" customWidth="1"/>
    <col min="2043" max="2044" width="11.42578125" style="410"/>
    <col min="2045" max="2045" width="6.7109375" style="410" customWidth="1"/>
    <col min="2046" max="2046" width="11.42578125" style="410"/>
    <col min="2047" max="2047" width="8.7109375" style="410" customWidth="1"/>
    <col min="2048" max="2048" width="11.42578125" style="410"/>
    <col min="2049" max="2049" width="1.5703125" style="410" customWidth="1"/>
    <col min="2050" max="2297" width="11.42578125" style="410"/>
    <col min="2298" max="2298" width="1.7109375" style="410" customWidth="1"/>
    <col min="2299" max="2300" width="11.42578125" style="410"/>
    <col min="2301" max="2301" width="6.7109375" style="410" customWidth="1"/>
    <col min="2302" max="2302" width="11.42578125" style="410"/>
    <col min="2303" max="2303" width="8.7109375" style="410" customWidth="1"/>
    <col min="2304" max="2304" width="11.42578125" style="410"/>
    <col min="2305" max="2305" width="1.5703125" style="410" customWidth="1"/>
    <col min="2306" max="2553" width="11.42578125" style="410"/>
    <col min="2554" max="2554" width="1.7109375" style="410" customWidth="1"/>
    <col min="2555" max="2556" width="11.42578125" style="410"/>
    <col min="2557" max="2557" width="6.7109375" style="410" customWidth="1"/>
    <col min="2558" max="2558" width="11.42578125" style="410"/>
    <col min="2559" max="2559" width="8.7109375" style="410" customWidth="1"/>
    <col min="2560" max="2560" width="11.42578125" style="410"/>
    <col min="2561" max="2561" width="1.5703125" style="410" customWidth="1"/>
    <col min="2562" max="2809" width="11.42578125" style="410"/>
    <col min="2810" max="2810" width="1.7109375" style="410" customWidth="1"/>
    <col min="2811" max="2812" width="11.42578125" style="410"/>
    <col min="2813" max="2813" width="6.7109375" style="410" customWidth="1"/>
    <col min="2814" max="2814" width="11.42578125" style="410"/>
    <col min="2815" max="2815" width="8.7109375" style="410" customWidth="1"/>
    <col min="2816" max="2816" width="11.42578125" style="410"/>
    <col min="2817" max="2817" width="1.5703125" style="410" customWidth="1"/>
    <col min="2818" max="3065" width="11.42578125" style="410"/>
    <col min="3066" max="3066" width="1.7109375" style="410" customWidth="1"/>
    <col min="3067" max="3068" width="11.42578125" style="410"/>
    <col min="3069" max="3069" width="6.7109375" style="410" customWidth="1"/>
    <col min="3070" max="3070" width="11.42578125" style="410"/>
    <col min="3071" max="3071" width="8.7109375" style="410" customWidth="1"/>
    <col min="3072" max="3072" width="11.42578125" style="410"/>
    <col min="3073" max="3073" width="1.5703125" style="410" customWidth="1"/>
    <col min="3074" max="3321" width="11.42578125" style="410"/>
    <col min="3322" max="3322" width="1.7109375" style="410" customWidth="1"/>
    <col min="3323" max="3324" width="11.42578125" style="410"/>
    <col min="3325" max="3325" width="6.7109375" style="410" customWidth="1"/>
    <col min="3326" max="3326" width="11.42578125" style="410"/>
    <col min="3327" max="3327" width="8.7109375" style="410" customWidth="1"/>
    <col min="3328" max="3328" width="11.42578125" style="410"/>
    <col min="3329" max="3329" width="1.5703125" style="410" customWidth="1"/>
    <col min="3330" max="3577" width="11.42578125" style="410"/>
    <col min="3578" max="3578" width="1.7109375" style="410" customWidth="1"/>
    <col min="3579" max="3580" width="11.42578125" style="410"/>
    <col min="3581" max="3581" width="6.7109375" style="410" customWidth="1"/>
    <col min="3582" max="3582" width="11.42578125" style="410"/>
    <col min="3583" max="3583" width="8.7109375" style="410" customWidth="1"/>
    <col min="3584" max="3584" width="11.42578125" style="410"/>
    <col min="3585" max="3585" width="1.5703125" style="410" customWidth="1"/>
    <col min="3586" max="3833" width="11.42578125" style="410"/>
    <col min="3834" max="3834" width="1.7109375" style="410" customWidth="1"/>
    <col min="3835" max="3836" width="11.42578125" style="410"/>
    <col min="3837" max="3837" width="6.7109375" style="410" customWidth="1"/>
    <col min="3838" max="3838" width="11.42578125" style="410"/>
    <col min="3839" max="3839" width="8.7109375" style="410" customWidth="1"/>
    <col min="3840" max="3840" width="11.42578125" style="410"/>
    <col min="3841" max="3841" width="1.5703125" style="410" customWidth="1"/>
    <col min="3842" max="4089" width="11.42578125" style="410"/>
    <col min="4090" max="4090" width="1.7109375" style="410" customWidth="1"/>
    <col min="4091" max="4092" width="11.42578125" style="410"/>
    <col min="4093" max="4093" width="6.7109375" style="410" customWidth="1"/>
    <col min="4094" max="4094" width="11.42578125" style="410"/>
    <col min="4095" max="4095" width="8.7109375" style="410" customWidth="1"/>
    <col min="4096" max="4096" width="11.42578125" style="410"/>
    <col min="4097" max="4097" width="1.5703125" style="410" customWidth="1"/>
    <col min="4098" max="4345" width="11.42578125" style="410"/>
    <col min="4346" max="4346" width="1.7109375" style="410" customWidth="1"/>
    <col min="4347" max="4348" width="11.42578125" style="410"/>
    <col min="4349" max="4349" width="6.7109375" style="410" customWidth="1"/>
    <col min="4350" max="4350" width="11.42578125" style="410"/>
    <col min="4351" max="4351" width="8.7109375" style="410" customWidth="1"/>
    <col min="4352" max="4352" width="11.42578125" style="410"/>
    <col min="4353" max="4353" width="1.5703125" style="410" customWidth="1"/>
    <col min="4354" max="4601" width="11.42578125" style="410"/>
    <col min="4602" max="4602" width="1.7109375" style="410" customWidth="1"/>
    <col min="4603" max="4604" width="11.42578125" style="410"/>
    <col min="4605" max="4605" width="6.7109375" style="410" customWidth="1"/>
    <col min="4606" max="4606" width="11.42578125" style="410"/>
    <col min="4607" max="4607" width="8.7109375" style="410" customWidth="1"/>
    <col min="4608" max="4608" width="11.42578125" style="410"/>
    <col min="4609" max="4609" width="1.5703125" style="410" customWidth="1"/>
    <col min="4610" max="4857" width="11.42578125" style="410"/>
    <col min="4858" max="4858" width="1.7109375" style="410" customWidth="1"/>
    <col min="4859" max="4860" width="11.42578125" style="410"/>
    <col min="4861" max="4861" width="6.7109375" style="410" customWidth="1"/>
    <col min="4862" max="4862" width="11.42578125" style="410"/>
    <col min="4863" max="4863" width="8.7109375" style="410" customWidth="1"/>
    <col min="4864" max="4864" width="11.42578125" style="410"/>
    <col min="4865" max="4865" width="1.5703125" style="410" customWidth="1"/>
    <col min="4866" max="5113" width="11.42578125" style="410"/>
    <col min="5114" max="5114" width="1.7109375" style="410" customWidth="1"/>
    <col min="5115" max="5116" width="11.42578125" style="410"/>
    <col min="5117" max="5117" width="6.7109375" style="410" customWidth="1"/>
    <col min="5118" max="5118" width="11.42578125" style="410"/>
    <col min="5119" max="5119" width="8.7109375" style="410" customWidth="1"/>
    <col min="5120" max="5120" width="11.42578125" style="410"/>
    <col min="5121" max="5121" width="1.5703125" style="410" customWidth="1"/>
    <col min="5122" max="5369" width="11.42578125" style="410"/>
    <col min="5370" max="5370" width="1.7109375" style="410" customWidth="1"/>
    <col min="5371" max="5372" width="11.42578125" style="410"/>
    <col min="5373" max="5373" width="6.7109375" style="410" customWidth="1"/>
    <col min="5374" max="5374" width="11.42578125" style="410"/>
    <col min="5375" max="5375" width="8.7109375" style="410" customWidth="1"/>
    <col min="5376" max="5376" width="11.42578125" style="410"/>
    <col min="5377" max="5377" width="1.5703125" style="410" customWidth="1"/>
    <col min="5378" max="5625" width="11.42578125" style="410"/>
    <col min="5626" max="5626" width="1.7109375" style="410" customWidth="1"/>
    <col min="5627" max="5628" width="11.42578125" style="410"/>
    <col min="5629" max="5629" width="6.7109375" style="410" customWidth="1"/>
    <col min="5630" max="5630" width="11.42578125" style="410"/>
    <col min="5631" max="5631" width="8.7109375" style="410" customWidth="1"/>
    <col min="5632" max="5632" width="11.42578125" style="410"/>
    <col min="5633" max="5633" width="1.5703125" style="410" customWidth="1"/>
    <col min="5634" max="5881" width="11.42578125" style="410"/>
    <col min="5882" max="5882" width="1.7109375" style="410" customWidth="1"/>
    <col min="5883" max="5884" width="11.42578125" style="410"/>
    <col min="5885" max="5885" width="6.7109375" style="410" customWidth="1"/>
    <col min="5886" max="5886" width="11.42578125" style="410"/>
    <col min="5887" max="5887" width="8.7109375" style="410" customWidth="1"/>
    <col min="5888" max="5888" width="11.42578125" style="410"/>
    <col min="5889" max="5889" width="1.5703125" style="410" customWidth="1"/>
    <col min="5890" max="6137" width="11.42578125" style="410"/>
    <col min="6138" max="6138" width="1.7109375" style="410" customWidth="1"/>
    <col min="6139" max="6140" width="11.42578125" style="410"/>
    <col min="6141" max="6141" width="6.7109375" style="410" customWidth="1"/>
    <col min="6142" max="6142" width="11.42578125" style="410"/>
    <col min="6143" max="6143" width="8.7109375" style="410" customWidth="1"/>
    <col min="6144" max="6144" width="11.42578125" style="410"/>
    <col min="6145" max="6145" width="1.5703125" style="410" customWidth="1"/>
    <col min="6146" max="6393" width="11.42578125" style="410"/>
    <col min="6394" max="6394" width="1.7109375" style="410" customWidth="1"/>
    <col min="6395" max="6396" width="11.42578125" style="410"/>
    <col min="6397" max="6397" width="6.7109375" style="410" customWidth="1"/>
    <col min="6398" max="6398" width="11.42578125" style="410"/>
    <col min="6399" max="6399" width="8.7109375" style="410" customWidth="1"/>
    <col min="6400" max="6400" width="11.42578125" style="410"/>
    <col min="6401" max="6401" width="1.5703125" style="410" customWidth="1"/>
    <col min="6402" max="6649" width="11.42578125" style="410"/>
    <col min="6650" max="6650" width="1.7109375" style="410" customWidth="1"/>
    <col min="6651" max="6652" width="11.42578125" style="410"/>
    <col min="6653" max="6653" width="6.7109375" style="410" customWidth="1"/>
    <col min="6654" max="6654" width="11.42578125" style="410"/>
    <col min="6655" max="6655" width="8.7109375" style="410" customWidth="1"/>
    <col min="6656" max="6656" width="11.42578125" style="410"/>
    <col min="6657" max="6657" width="1.5703125" style="410" customWidth="1"/>
    <col min="6658" max="6905" width="11.42578125" style="410"/>
    <col min="6906" max="6906" width="1.7109375" style="410" customWidth="1"/>
    <col min="6907" max="6908" width="11.42578125" style="410"/>
    <col min="6909" max="6909" width="6.7109375" style="410" customWidth="1"/>
    <col min="6910" max="6910" width="11.42578125" style="410"/>
    <col min="6911" max="6911" width="8.7109375" style="410" customWidth="1"/>
    <col min="6912" max="6912" width="11.42578125" style="410"/>
    <col min="6913" max="6913" width="1.5703125" style="410" customWidth="1"/>
    <col min="6914" max="7161" width="11.42578125" style="410"/>
    <col min="7162" max="7162" width="1.7109375" style="410" customWidth="1"/>
    <col min="7163" max="7164" width="11.42578125" style="410"/>
    <col min="7165" max="7165" width="6.7109375" style="410" customWidth="1"/>
    <col min="7166" max="7166" width="11.42578125" style="410"/>
    <col min="7167" max="7167" width="8.7109375" style="410" customWidth="1"/>
    <col min="7168" max="7168" width="11.42578125" style="410"/>
    <col min="7169" max="7169" width="1.5703125" style="410" customWidth="1"/>
    <col min="7170" max="7417" width="11.42578125" style="410"/>
    <col min="7418" max="7418" width="1.7109375" style="410" customWidth="1"/>
    <col min="7419" max="7420" width="11.42578125" style="410"/>
    <col min="7421" max="7421" width="6.7109375" style="410" customWidth="1"/>
    <col min="7422" max="7422" width="11.42578125" style="410"/>
    <col min="7423" max="7423" width="8.7109375" style="410" customWidth="1"/>
    <col min="7424" max="7424" width="11.42578125" style="410"/>
    <col min="7425" max="7425" width="1.5703125" style="410" customWidth="1"/>
    <col min="7426" max="7673" width="11.42578125" style="410"/>
    <col min="7674" max="7674" width="1.7109375" style="410" customWidth="1"/>
    <col min="7675" max="7676" width="11.42578125" style="410"/>
    <col min="7677" max="7677" width="6.7109375" style="410" customWidth="1"/>
    <col min="7678" max="7678" width="11.42578125" style="410"/>
    <col min="7679" max="7679" width="8.7109375" style="410" customWidth="1"/>
    <col min="7680" max="7680" width="11.42578125" style="410"/>
    <col min="7681" max="7681" width="1.5703125" style="410" customWidth="1"/>
    <col min="7682" max="7929" width="11.42578125" style="410"/>
    <col min="7930" max="7930" width="1.7109375" style="410" customWidth="1"/>
    <col min="7931" max="7932" width="11.42578125" style="410"/>
    <col min="7933" max="7933" width="6.7109375" style="410" customWidth="1"/>
    <col min="7934" max="7934" width="11.42578125" style="410"/>
    <col min="7935" max="7935" width="8.7109375" style="410" customWidth="1"/>
    <col min="7936" max="7936" width="11.42578125" style="410"/>
    <col min="7937" max="7937" width="1.5703125" style="410" customWidth="1"/>
    <col min="7938" max="8185" width="11.42578125" style="410"/>
    <col min="8186" max="8186" width="1.7109375" style="410" customWidth="1"/>
    <col min="8187" max="8188" width="11.42578125" style="410"/>
    <col min="8189" max="8189" width="6.7109375" style="410" customWidth="1"/>
    <col min="8190" max="8190" width="11.42578125" style="410"/>
    <col min="8191" max="8191" width="8.7109375" style="410" customWidth="1"/>
    <col min="8192" max="8192" width="11.42578125" style="410"/>
    <col min="8193" max="8193" width="1.5703125" style="410" customWidth="1"/>
    <col min="8194" max="8441" width="11.42578125" style="410"/>
    <col min="8442" max="8442" width="1.7109375" style="410" customWidth="1"/>
    <col min="8443" max="8444" width="11.42578125" style="410"/>
    <col min="8445" max="8445" width="6.7109375" style="410" customWidth="1"/>
    <col min="8446" max="8446" width="11.42578125" style="410"/>
    <col min="8447" max="8447" width="8.7109375" style="410" customWidth="1"/>
    <col min="8448" max="8448" width="11.42578125" style="410"/>
    <col min="8449" max="8449" width="1.5703125" style="410" customWidth="1"/>
    <col min="8450" max="8697" width="11.42578125" style="410"/>
    <col min="8698" max="8698" width="1.7109375" style="410" customWidth="1"/>
    <col min="8699" max="8700" width="11.42578125" style="410"/>
    <col min="8701" max="8701" width="6.7109375" style="410" customWidth="1"/>
    <col min="8702" max="8702" width="11.42578125" style="410"/>
    <col min="8703" max="8703" width="8.7109375" style="410" customWidth="1"/>
    <col min="8704" max="8704" width="11.42578125" style="410"/>
    <col min="8705" max="8705" width="1.5703125" style="410" customWidth="1"/>
    <col min="8706" max="8953" width="11.42578125" style="410"/>
    <col min="8954" max="8954" width="1.7109375" style="410" customWidth="1"/>
    <col min="8955" max="8956" width="11.42578125" style="410"/>
    <col min="8957" max="8957" width="6.7109375" style="410" customWidth="1"/>
    <col min="8958" max="8958" width="11.42578125" style="410"/>
    <col min="8959" max="8959" width="8.7109375" style="410" customWidth="1"/>
    <col min="8960" max="8960" width="11.42578125" style="410"/>
    <col min="8961" max="8961" width="1.5703125" style="410" customWidth="1"/>
    <col min="8962" max="9209" width="11.42578125" style="410"/>
    <col min="9210" max="9210" width="1.7109375" style="410" customWidth="1"/>
    <col min="9211" max="9212" width="11.42578125" style="410"/>
    <col min="9213" max="9213" width="6.7109375" style="410" customWidth="1"/>
    <col min="9214" max="9214" width="11.42578125" style="410"/>
    <col min="9215" max="9215" width="8.7109375" style="410" customWidth="1"/>
    <col min="9216" max="9216" width="11.42578125" style="410"/>
    <col min="9217" max="9217" width="1.5703125" style="410" customWidth="1"/>
    <col min="9218" max="9465" width="11.42578125" style="410"/>
    <col min="9466" max="9466" width="1.7109375" style="410" customWidth="1"/>
    <col min="9467" max="9468" width="11.42578125" style="410"/>
    <col min="9469" max="9469" width="6.7109375" style="410" customWidth="1"/>
    <col min="9470" max="9470" width="11.42578125" style="410"/>
    <col min="9471" max="9471" width="8.7109375" style="410" customWidth="1"/>
    <col min="9472" max="9472" width="11.42578125" style="410"/>
    <col min="9473" max="9473" width="1.5703125" style="410" customWidth="1"/>
    <col min="9474" max="9721" width="11.42578125" style="410"/>
    <col min="9722" max="9722" width="1.7109375" style="410" customWidth="1"/>
    <col min="9723" max="9724" width="11.42578125" style="410"/>
    <col min="9725" max="9725" width="6.7109375" style="410" customWidth="1"/>
    <col min="9726" max="9726" width="11.42578125" style="410"/>
    <col min="9727" max="9727" width="8.7109375" style="410" customWidth="1"/>
    <col min="9728" max="9728" width="11.42578125" style="410"/>
    <col min="9729" max="9729" width="1.5703125" style="410" customWidth="1"/>
    <col min="9730" max="9977" width="11.42578125" style="410"/>
    <col min="9978" max="9978" width="1.7109375" style="410" customWidth="1"/>
    <col min="9979" max="9980" width="11.42578125" style="410"/>
    <col min="9981" max="9981" width="6.7109375" style="410" customWidth="1"/>
    <col min="9982" max="9982" width="11.42578125" style="410"/>
    <col min="9983" max="9983" width="8.7109375" style="410" customWidth="1"/>
    <col min="9984" max="9984" width="11.42578125" style="410"/>
    <col min="9985" max="9985" width="1.5703125" style="410" customWidth="1"/>
    <col min="9986" max="10233" width="11.42578125" style="410"/>
    <col min="10234" max="10234" width="1.7109375" style="410" customWidth="1"/>
    <col min="10235" max="10236" width="11.42578125" style="410"/>
    <col min="10237" max="10237" width="6.7109375" style="410" customWidth="1"/>
    <col min="10238" max="10238" width="11.42578125" style="410"/>
    <col min="10239" max="10239" width="8.7109375" style="410" customWidth="1"/>
    <col min="10240" max="10240" width="11.42578125" style="410"/>
    <col min="10241" max="10241" width="1.5703125" style="410" customWidth="1"/>
    <col min="10242" max="10489" width="11.42578125" style="410"/>
    <col min="10490" max="10490" width="1.7109375" style="410" customWidth="1"/>
    <col min="10491" max="10492" width="11.42578125" style="410"/>
    <col min="10493" max="10493" width="6.7109375" style="410" customWidth="1"/>
    <col min="10494" max="10494" width="11.42578125" style="410"/>
    <col min="10495" max="10495" width="8.7109375" style="410" customWidth="1"/>
    <col min="10496" max="10496" width="11.42578125" style="410"/>
    <col min="10497" max="10497" width="1.5703125" style="410" customWidth="1"/>
    <col min="10498" max="10745" width="11.42578125" style="410"/>
    <col min="10746" max="10746" width="1.7109375" style="410" customWidth="1"/>
    <col min="10747" max="10748" width="11.42578125" style="410"/>
    <col min="10749" max="10749" width="6.7109375" style="410" customWidth="1"/>
    <col min="10750" max="10750" width="11.42578125" style="410"/>
    <col min="10751" max="10751" width="8.7109375" style="410" customWidth="1"/>
    <col min="10752" max="10752" width="11.42578125" style="410"/>
    <col min="10753" max="10753" width="1.5703125" style="410" customWidth="1"/>
    <col min="10754" max="11001" width="11.42578125" style="410"/>
    <col min="11002" max="11002" width="1.7109375" style="410" customWidth="1"/>
    <col min="11003" max="11004" width="11.42578125" style="410"/>
    <col min="11005" max="11005" width="6.7109375" style="410" customWidth="1"/>
    <col min="11006" max="11006" width="11.42578125" style="410"/>
    <col min="11007" max="11007" width="8.7109375" style="410" customWidth="1"/>
    <col min="11008" max="11008" width="11.42578125" style="410"/>
    <col min="11009" max="11009" width="1.5703125" style="410" customWidth="1"/>
    <col min="11010" max="11257" width="11.42578125" style="410"/>
    <col min="11258" max="11258" width="1.7109375" style="410" customWidth="1"/>
    <col min="11259" max="11260" width="11.42578125" style="410"/>
    <col min="11261" max="11261" width="6.7109375" style="410" customWidth="1"/>
    <col min="11262" max="11262" width="11.42578125" style="410"/>
    <col min="11263" max="11263" width="8.7109375" style="410" customWidth="1"/>
    <col min="11264" max="11264" width="11.42578125" style="410"/>
    <col min="11265" max="11265" width="1.5703125" style="410" customWidth="1"/>
    <col min="11266" max="11513" width="11.42578125" style="410"/>
    <col min="11514" max="11514" width="1.7109375" style="410" customWidth="1"/>
    <col min="11515" max="11516" width="11.42578125" style="410"/>
    <col min="11517" max="11517" width="6.7109375" style="410" customWidth="1"/>
    <col min="11518" max="11518" width="11.42578125" style="410"/>
    <col min="11519" max="11519" width="8.7109375" style="410" customWidth="1"/>
    <col min="11520" max="11520" width="11.42578125" style="410"/>
    <col min="11521" max="11521" width="1.5703125" style="410" customWidth="1"/>
    <col min="11522" max="11769" width="11.42578125" style="410"/>
    <col min="11770" max="11770" width="1.7109375" style="410" customWidth="1"/>
    <col min="11771" max="11772" width="11.42578125" style="410"/>
    <col min="11773" max="11773" width="6.7109375" style="410" customWidth="1"/>
    <col min="11774" max="11774" width="11.42578125" style="410"/>
    <col min="11775" max="11775" width="8.7109375" style="410" customWidth="1"/>
    <col min="11776" max="11776" width="11.42578125" style="410"/>
    <col min="11777" max="11777" width="1.5703125" style="410" customWidth="1"/>
    <col min="11778" max="12025" width="11.42578125" style="410"/>
    <col min="12026" max="12026" width="1.7109375" style="410" customWidth="1"/>
    <col min="12027" max="12028" width="11.42578125" style="410"/>
    <col min="12029" max="12029" width="6.7109375" style="410" customWidth="1"/>
    <col min="12030" max="12030" width="11.42578125" style="410"/>
    <col min="12031" max="12031" width="8.7109375" style="410" customWidth="1"/>
    <col min="12032" max="12032" width="11.42578125" style="410"/>
    <col min="12033" max="12033" width="1.5703125" style="410" customWidth="1"/>
    <col min="12034" max="12281" width="11.42578125" style="410"/>
    <col min="12282" max="12282" width="1.7109375" style="410" customWidth="1"/>
    <col min="12283" max="12284" width="11.42578125" style="410"/>
    <col min="12285" max="12285" width="6.7109375" style="410" customWidth="1"/>
    <col min="12286" max="12286" width="11.42578125" style="410"/>
    <col min="12287" max="12287" width="8.7109375" style="410" customWidth="1"/>
    <col min="12288" max="12288" width="11.42578125" style="410"/>
    <col min="12289" max="12289" width="1.5703125" style="410" customWidth="1"/>
    <col min="12290" max="12537" width="11.42578125" style="410"/>
    <col min="12538" max="12538" width="1.7109375" style="410" customWidth="1"/>
    <col min="12539" max="12540" width="11.42578125" style="410"/>
    <col min="12541" max="12541" width="6.7109375" style="410" customWidth="1"/>
    <col min="12542" max="12542" width="11.42578125" style="410"/>
    <col min="12543" max="12543" width="8.7109375" style="410" customWidth="1"/>
    <col min="12544" max="12544" width="11.42578125" style="410"/>
    <col min="12545" max="12545" width="1.5703125" style="410" customWidth="1"/>
    <col min="12546" max="12793" width="11.42578125" style="410"/>
    <col min="12794" max="12794" width="1.7109375" style="410" customWidth="1"/>
    <col min="12795" max="12796" width="11.42578125" style="410"/>
    <col min="12797" max="12797" width="6.7109375" style="410" customWidth="1"/>
    <col min="12798" max="12798" width="11.42578125" style="410"/>
    <col min="12799" max="12799" width="8.7109375" style="410" customWidth="1"/>
    <col min="12800" max="12800" width="11.42578125" style="410"/>
    <col min="12801" max="12801" width="1.5703125" style="410" customWidth="1"/>
    <col min="12802" max="13049" width="11.42578125" style="410"/>
    <col min="13050" max="13050" width="1.7109375" style="410" customWidth="1"/>
    <col min="13051" max="13052" width="11.42578125" style="410"/>
    <col min="13053" max="13053" width="6.7109375" style="410" customWidth="1"/>
    <col min="13054" max="13054" width="11.42578125" style="410"/>
    <col min="13055" max="13055" width="8.7109375" style="410" customWidth="1"/>
    <col min="13056" max="13056" width="11.42578125" style="410"/>
    <col min="13057" max="13057" width="1.5703125" style="410" customWidth="1"/>
    <col min="13058" max="13305" width="11.42578125" style="410"/>
    <col min="13306" max="13306" width="1.7109375" style="410" customWidth="1"/>
    <col min="13307" max="13308" width="11.42578125" style="410"/>
    <col min="13309" max="13309" width="6.7109375" style="410" customWidth="1"/>
    <col min="13310" max="13310" width="11.42578125" style="410"/>
    <col min="13311" max="13311" width="8.7109375" style="410" customWidth="1"/>
    <col min="13312" max="13312" width="11.42578125" style="410"/>
    <col min="13313" max="13313" width="1.5703125" style="410" customWidth="1"/>
    <col min="13314" max="13561" width="11.42578125" style="410"/>
    <col min="13562" max="13562" width="1.7109375" style="410" customWidth="1"/>
    <col min="13563" max="13564" width="11.42578125" style="410"/>
    <col min="13565" max="13565" width="6.7109375" style="410" customWidth="1"/>
    <col min="13566" max="13566" width="11.42578125" style="410"/>
    <col min="13567" max="13567" width="8.7109375" style="410" customWidth="1"/>
    <col min="13568" max="13568" width="11.42578125" style="410"/>
    <col min="13569" max="13569" width="1.5703125" style="410" customWidth="1"/>
    <col min="13570" max="13817" width="11.42578125" style="410"/>
    <col min="13818" max="13818" width="1.7109375" style="410" customWidth="1"/>
    <col min="13819" max="13820" width="11.42578125" style="410"/>
    <col min="13821" max="13821" width="6.7109375" style="410" customWidth="1"/>
    <col min="13822" max="13822" width="11.42578125" style="410"/>
    <col min="13823" max="13823" width="8.7109375" style="410" customWidth="1"/>
    <col min="13824" max="13824" width="11.42578125" style="410"/>
    <col min="13825" max="13825" width="1.5703125" style="410" customWidth="1"/>
    <col min="13826" max="14073" width="11.42578125" style="410"/>
    <col min="14074" max="14074" width="1.7109375" style="410" customWidth="1"/>
    <col min="14075" max="14076" width="11.42578125" style="410"/>
    <col min="14077" max="14077" width="6.7109375" style="410" customWidth="1"/>
    <col min="14078" max="14078" width="11.42578125" style="410"/>
    <col min="14079" max="14079" width="8.7109375" style="410" customWidth="1"/>
    <col min="14080" max="14080" width="11.42578125" style="410"/>
    <col min="14081" max="14081" width="1.5703125" style="410" customWidth="1"/>
    <col min="14082" max="14329" width="11.42578125" style="410"/>
    <col min="14330" max="14330" width="1.7109375" style="410" customWidth="1"/>
    <col min="14331" max="14332" width="11.42578125" style="410"/>
    <col min="14333" max="14333" width="6.7109375" style="410" customWidth="1"/>
    <col min="14334" max="14334" width="11.42578125" style="410"/>
    <col min="14335" max="14335" width="8.7109375" style="410" customWidth="1"/>
    <col min="14336" max="14336" width="11.42578125" style="410"/>
    <col min="14337" max="14337" width="1.5703125" style="410" customWidth="1"/>
    <col min="14338" max="14585" width="11.42578125" style="410"/>
    <col min="14586" max="14586" width="1.7109375" style="410" customWidth="1"/>
    <col min="14587" max="14588" width="11.42578125" style="410"/>
    <col min="14589" max="14589" width="6.7109375" style="410" customWidth="1"/>
    <col min="14590" max="14590" width="11.42578125" style="410"/>
    <col min="14591" max="14591" width="8.7109375" style="410" customWidth="1"/>
    <col min="14592" max="14592" width="11.42578125" style="410"/>
    <col min="14593" max="14593" width="1.5703125" style="410" customWidth="1"/>
    <col min="14594" max="14841" width="11.42578125" style="410"/>
    <col min="14842" max="14842" width="1.7109375" style="410" customWidth="1"/>
    <col min="14843" max="14844" width="11.42578125" style="410"/>
    <col min="14845" max="14845" width="6.7109375" style="410" customWidth="1"/>
    <col min="14846" max="14846" width="11.42578125" style="410"/>
    <col min="14847" max="14847" width="8.7109375" style="410" customWidth="1"/>
    <col min="14848" max="14848" width="11.42578125" style="410"/>
    <col min="14849" max="14849" width="1.5703125" style="410" customWidth="1"/>
    <col min="14850" max="15097" width="11.42578125" style="410"/>
    <col min="15098" max="15098" width="1.7109375" style="410" customWidth="1"/>
    <col min="15099" max="15100" width="11.42578125" style="410"/>
    <col min="15101" max="15101" width="6.7109375" style="410" customWidth="1"/>
    <col min="15102" max="15102" width="11.42578125" style="410"/>
    <col min="15103" max="15103" width="8.7109375" style="410" customWidth="1"/>
    <col min="15104" max="15104" width="11.42578125" style="410"/>
    <col min="15105" max="15105" width="1.5703125" style="410" customWidth="1"/>
    <col min="15106" max="15353" width="11.42578125" style="410"/>
    <col min="15354" max="15354" width="1.7109375" style="410" customWidth="1"/>
    <col min="15355" max="15356" width="11.42578125" style="410"/>
    <col min="15357" max="15357" width="6.7109375" style="410" customWidth="1"/>
    <col min="15358" max="15358" width="11.42578125" style="410"/>
    <col min="15359" max="15359" width="8.7109375" style="410" customWidth="1"/>
    <col min="15360" max="15360" width="11.42578125" style="410"/>
    <col min="15361" max="15361" width="1.5703125" style="410" customWidth="1"/>
    <col min="15362" max="15609" width="11.42578125" style="410"/>
    <col min="15610" max="15610" width="1.7109375" style="410" customWidth="1"/>
    <col min="15611" max="15612" width="11.42578125" style="410"/>
    <col min="15613" max="15613" width="6.7109375" style="410" customWidth="1"/>
    <col min="15614" max="15614" width="11.42578125" style="410"/>
    <col min="15615" max="15615" width="8.7109375" style="410" customWidth="1"/>
    <col min="15616" max="15616" width="11.42578125" style="410"/>
    <col min="15617" max="15617" width="1.5703125" style="410" customWidth="1"/>
    <col min="15618" max="15865" width="11.42578125" style="410"/>
    <col min="15866" max="15866" width="1.7109375" style="410" customWidth="1"/>
    <col min="15867" max="15868" width="11.42578125" style="410"/>
    <col min="15869" max="15869" width="6.7109375" style="410" customWidth="1"/>
    <col min="15870" max="15870" width="11.42578125" style="410"/>
    <col min="15871" max="15871" width="8.7109375" style="410" customWidth="1"/>
    <col min="15872" max="15872" width="11.42578125" style="410"/>
    <col min="15873" max="15873" width="1.5703125" style="410" customWidth="1"/>
    <col min="15874" max="16121" width="11.42578125" style="410"/>
    <col min="16122" max="16122" width="1.7109375" style="410" customWidth="1"/>
    <col min="16123" max="16124" width="11.42578125" style="410"/>
    <col min="16125" max="16125" width="6.7109375" style="410" customWidth="1"/>
    <col min="16126" max="16126" width="11.42578125" style="410"/>
    <col min="16127" max="16127" width="8.7109375" style="410" customWidth="1"/>
    <col min="16128" max="16128" width="11.42578125" style="410"/>
    <col min="16129" max="16129" width="1.5703125" style="410" customWidth="1"/>
    <col min="16130" max="16384" width="11.42578125" style="410"/>
  </cols>
  <sheetData>
    <row r="1" spans="1:7" ht="20.100000000000001" customHeight="1">
      <c r="A1" s="1494" t="s">
        <v>421</v>
      </c>
      <c r="B1" s="1495"/>
      <c r="C1" s="1495"/>
      <c r="D1" s="1496"/>
    </row>
    <row r="2" spans="1:7" ht="20.100000000000001" customHeight="1">
      <c r="A2" s="1497" t="s">
        <v>454</v>
      </c>
      <c r="B2" s="1498"/>
      <c r="C2" s="1498"/>
      <c r="D2" s="1499"/>
    </row>
    <row r="3" spans="1:7" ht="5.0999999999999996" customHeight="1">
      <c r="A3" s="411"/>
      <c r="B3" s="411"/>
      <c r="C3" s="411"/>
      <c r="D3" s="411"/>
    </row>
    <row r="4" spans="1:7" ht="35.1" customHeight="1">
      <c r="A4" s="1500" t="s">
        <v>453</v>
      </c>
      <c r="B4" s="1501"/>
      <c r="C4" s="1501"/>
      <c r="D4" s="1502"/>
    </row>
    <row r="5" spans="1:7" ht="39.950000000000003" customHeight="1">
      <c r="A5" s="1503" t="s">
        <v>423</v>
      </c>
      <c r="B5" s="1503"/>
      <c r="C5" s="1503"/>
      <c r="D5" s="1503"/>
    </row>
    <row r="6" spans="1:7" s="413" customFormat="1" ht="24.95" customHeight="1">
      <c r="A6" s="412" t="s">
        <v>424</v>
      </c>
      <c r="B6" s="1504"/>
      <c r="C6" s="1504"/>
      <c r="D6" s="1504"/>
    </row>
    <row r="7" spans="1:7" ht="18" customHeight="1">
      <c r="A7" s="414" t="s">
        <v>425</v>
      </c>
      <c r="B7" s="415"/>
      <c r="C7" s="416"/>
      <c r="D7" s="417" t="s">
        <v>426</v>
      </c>
    </row>
    <row r="8" spans="1:7" ht="18" customHeight="1">
      <c r="A8" s="418" t="s">
        <v>455</v>
      </c>
      <c r="B8" s="419"/>
      <c r="C8" s="416"/>
      <c r="D8" s="420"/>
    </row>
    <row r="9" spans="1:7" ht="18" customHeight="1">
      <c r="A9" s="418" t="s">
        <v>427</v>
      </c>
      <c r="B9" s="419"/>
      <c r="C9" s="416"/>
      <c r="D9" s="420"/>
      <c r="G9" s="336"/>
    </row>
    <row r="10" spans="1:7" ht="18" customHeight="1">
      <c r="A10" s="418" t="s">
        <v>428</v>
      </c>
      <c r="B10" s="419"/>
      <c r="C10" s="416"/>
      <c r="D10" s="420"/>
      <c r="G10" s="430"/>
    </row>
    <row r="11" spans="1:7" s="413" customFormat="1" ht="21.95" customHeight="1">
      <c r="A11" s="421" t="s">
        <v>429</v>
      </c>
      <c r="B11" s="422"/>
      <c r="C11" s="423"/>
      <c r="D11" s="424"/>
      <c r="G11" s="431"/>
    </row>
    <row r="12" spans="1:7" ht="5.0999999999999996" customHeight="1">
      <c r="A12" s="416"/>
      <c r="B12" s="416"/>
      <c r="C12" s="416"/>
      <c r="D12" s="425"/>
      <c r="G12" s="431"/>
    </row>
    <row r="13" spans="1:7" ht="18" customHeight="1">
      <c r="A13" s="414" t="s">
        <v>430</v>
      </c>
      <c r="B13" s="415"/>
      <c r="C13" s="416"/>
      <c r="D13" s="1492" t="s">
        <v>426</v>
      </c>
      <c r="G13" s="431"/>
    </row>
    <row r="14" spans="1:7" ht="18" customHeight="1">
      <c r="A14" s="418" t="s">
        <v>455</v>
      </c>
      <c r="B14" s="426"/>
      <c r="C14" s="416"/>
      <c r="D14" s="1493"/>
      <c r="G14" s="430"/>
    </row>
    <row r="15" spans="1:7" ht="18" customHeight="1">
      <c r="A15" s="418" t="s">
        <v>427</v>
      </c>
      <c r="B15" s="419"/>
      <c r="C15" s="416"/>
      <c r="D15" s="420"/>
      <c r="G15" s="430"/>
    </row>
    <row r="16" spans="1:7" ht="18" customHeight="1">
      <c r="A16" s="418" t="s">
        <v>428</v>
      </c>
      <c r="B16" s="419"/>
      <c r="C16" s="416"/>
      <c r="D16" s="420"/>
      <c r="G16" s="430"/>
    </row>
    <row r="17" spans="1:7" s="413" customFormat="1" ht="21.95" customHeight="1">
      <c r="A17" s="421" t="s">
        <v>429</v>
      </c>
      <c r="B17" s="422"/>
      <c r="C17" s="423"/>
      <c r="D17" s="424"/>
      <c r="G17" s="430"/>
    </row>
    <row r="18" spans="1:7" ht="5.0999999999999996" customHeight="1">
      <c r="A18" s="416"/>
      <c r="B18" s="416"/>
      <c r="C18" s="416"/>
      <c r="D18" s="425"/>
      <c r="G18" s="430"/>
    </row>
    <row r="19" spans="1:7" ht="18" customHeight="1">
      <c r="A19" s="414" t="s">
        <v>431</v>
      </c>
      <c r="B19" s="415"/>
      <c r="C19" s="416"/>
      <c r="D19" s="417" t="s">
        <v>426</v>
      </c>
      <c r="G19" s="430"/>
    </row>
    <row r="20" spans="1:7" ht="18" customHeight="1">
      <c r="A20" s="418" t="s">
        <v>455</v>
      </c>
      <c r="B20" s="426"/>
      <c r="C20" s="416"/>
      <c r="D20" s="420"/>
    </row>
    <row r="21" spans="1:7" ht="18" customHeight="1">
      <c r="A21" s="418" t="s">
        <v>427</v>
      </c>
      <c r="B21" s="419"/>
      <c r="C21" s="416"/>
      <c r="D21" s="420"/>
    </row>
    <row r="22" spans="1:7" ht="18" customHeight="1">
      <c r="A22" s="418" t="s">
        <v>428</v>
      </c>
      <c r="B22" s="419"/>
      <c r="C22" s="416"/>
      <c r="D22" s="420"/>
    </row>
    <row r="23" spans="1:7" s="413" customFormat="1" ht="21.95" customHeight="1">
      <c r="A23" s="421" t="s">
        <v>429</v>
      </c>
      <c r="B23" s="422"/>
      <c r="C23" s="423"/>
      <c r="D23" s="424"/>
    </row>
    <row r="24" spans="1:7" ht="5.0999999999999996" customHeight="1">
      <c r="A24" s="416"/>
      <c r="B24" s="416"/>
      <c r="C24" s="416"/>
      <c r="D24" s="425"/>
    </row>
    <row r="25" spans="1:7" ht="18" customHeight="1">
      <c r="A25" s="414" t="s">
        <v>432</v>
      </c>
      <c r="B25" s="415"/>
      <c r="C25" s="416"/>
      <c r="D25" s="417" t="s">
        <v>426</v>
      </c>
    </row>
    <row r="26" spans="1:7" ht="18" customHeight="1">
      <c r="A26" s="418" t="s">
        <v>455</v>
      </c>
      <c r="B26" s="419"/>
      <c r="C26" s="416"/>
      <c r="D26" s="420"/>
    </row>
    <row r="27" spans="1:7" ht="18" customHeight="1">
      <c r="A27" s="418" t="s">
        <v>427</v>
      </c>
      <c r="B27" s="419"/>
      <c r="C27" s="416"/>
      <c r="D27" s="420"/>
    </row>
    <row r="28" spans="1:7" ht="18" customHeight="1">
      <c r="A28" s="418" t="s">
        <v>428</v>
      </c>
      <c r="B28" s="419"/>
      <c r="C28" s="416"/>
      <c r="D28" s="420"/>
    </row>
    <row r="29" spans="1:7" s="413" customFormat="1" ht="21.95" customHeight="1">
      <c r="A29" s="421" t="s">
        <v>429</v>
      </c>
      <c r="B29" s="422"/>
      <c r="C29" s="423"/>
      <c r="D29" s="424"/>
    </row>
    <row r="30" spans="1:7" ht="5.0999999999999996" customHeight="1">
      <c r="C30" s="416"/>
      <c r="D30" s="425"/>
    </row>
    <row r="31" spans="1:7" ht="18" customHeight="1">
      <c r="A31" s="414" t="s">
        <v>433</v>
      </c>
      <c r="B31" s="415"/>
      <c r="C31" s="416"/>
      <c r="D31" s="417" t="s">
        <v>426</v>
      </c>
    </row>
    <row r="32" spans="1:7" ht="18" customHeight="1">
      <c r="A32" s="418" t="s">
        <v>455</v>
      </c>
      <c r="B32" s="419"/>
      <c r="C32" s="416"/>
      <c r="D32" s="420"/>
    </row>
    <row r="33" spans="1:4" ht="18" customHeight="1">
      <c r="A33" s="418" t="s">
        <v>427</v>
      </c>
      <c r="B33" s="419"/>
      <c r="C33" s="416"/>
      <c r="D33" s="420"/>
    </row>
    <row r="34" spans="1:4" ht="18" customHeight="1">
      <c r="A34" s="418" t="s">
        <v>428</v>
      </c>
      <c r="B34" s="419"/>
      <c r="C34" s="416"/>
      <c r="D34" s="420"/>
    </row>
    <row r="35" spans="1:4" s="413" customFormat="1" ht="21.95" customHeight="1">
      <c r="A35" s="421" t="s">
        <v>429</v>
      </c>
      <c r="B35" s="422"/>
      <c r="C35" s="423"/>
      <c r="D35" s="424"/>
    </row>
    <row r="36" spans="1:4" ht="5.0999999999999996" customHeight="1"/>
    <row r="37" spans="1:4" ht="18" customHeight="1">
      <c r="A37" s="414" t="s">
        <v>434</v>
      </c>
      <c r="B37" s="415"/>
      <c r="C37" s="416"/>
      <c r="D37" s="417" t="s">
        <v>426</v>
      </c>
    </row>
    <row r="38" spans="1:4" ht="18" customHeight="1">
      <c r="A38" s="418" t="s">
        <v>455</v>
      </c>
      <c r="B38" s="419"/>
      <c r="C38" s="416"/>
      <c r="D38" s="420"/>
    </row>
    <row r="39" spans="1:4" ht="18" customHeight="1">
      <c r="A39" s="418" t="s">
        <v>427</v>
      </c>
      <c r="B39" s="419"/>
      <c r="C39" s="416"/>
      <c r="D39" s="420"/>
    </row>
    <row r="40" spans="1:4" ht="18" customHeight="1">
      <c r="A40" s="418" t="s">
        <v>428</v>
      </c>
      <c r="B40" s="419"/>
      <c r="C40" s="416"/>
      <c r="D40" s="420"/>
    </row>
    <row r="41" spans="1:4" s="413" customFormat="1" ht="21.95" customHeight="1">
      <c r="A41" s="421" t="s">
        <v>429</v>
      </c>
      <c r="B41" s="422"/>
      <c r="C41" s="423"/>
      <c r="D41" s="424"/>
    </row>
    <row r="42" spans="1:4" ht="20.100000000000001" customHeight="1">
      <c r="A42" s="429" t="s">
        <v>435</v>
      </c>
    </row>
    <row r="43" spans="1:4" ht="18" customHeight="1"/>
  </sheetData>
  <mergeCells count="6">
    <mergeCell ref="D13:D14"/>
    <mergeCell ref="A1:D1"/>
    <mergeCell ref="A2:D2"/>
    <mergeCell ref="A4:D4"/>
    <mergeCell ref="A5:D5"/>
    <mergeCell ref="B6:D6"/>
  </mergeCells>
  <printOptions horizontalCentered="1" gridLinesSet="0"/>
  <pageMargins left="0.19685039370078741" right="0.19685039370078741" top="0.47244094488188981" bottom="0.39370078740157483" header="0.51181102362204722" footer="0.51181102362204722"/>
  <pageSetup paperSize="9" orientation="portrait" horizontalDpi="4294967295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workbookViewId="0">
      <selection activeCell="F31" sqref="F31"/>
    </sheetView>
  </sheetViews>
  <sheetFormatPr baseColWidth="10" defaultRowHeight="15"/>
  <cols>
    <col min="1" max="4" width="10.7109375" style="397" customWidth="1"/>
    <col min="5" max="6" width="5.7109375" style="397" customWidth="1"/>
    <col min="7" max="8" width="10.7109375" style="397" customWidth="1"/>
    <col min="9" max="10" width="9.7109375" style="397" customWidth="1"/>
    <col min="11" max="16384" width="11.42578125" style="397"/>
  </cols>
  <sheetData>
    <row r="2" spans="1:10" ht="24.75">
      <c r="B2" s="486" t="s">
        <v>375</v>
      </c>
      <c r="C2" s="486"/>
      <c r="D2" s="486"/>
      <c r="E2" s="486"/>
      <c r="F2" s="486"/>
      <c r="G2" s="486"/>
      <c r="H2" s="486"/>
      <c r="I2" s="486"/>
    </row>
    <row r="3" spans="1:10" ht="24.75">
      <c r="B3" s="486" t="s">
        <v>376</v>
      </c>
      <c r="C3" s="486"/>
      <c r="D3" s="486"/>
      <c r="E3" s="486"/>
      <c r="F3" s="486"/>
      <c r="G3" s="486"/>
      <c r="H3" s="486"/>
      <c r="I3" s="486"/>
    </row>
    <row r="12" spans="1:10" ht="15.75">
      <c r="A12" s="229"/>
      <c r="B12" s="229"/>
      <c r="C12" s="229"/>
      <c r="D12" s="229"/>
      <c r="E12" s="229"/>
      <c r="F12" s="229"/>
      <c r="G12" s="19"/>
      <c r="H12" s="19"/>
    </row>
    <row r="13" spans="1:10" ht="15.75">
      <c r="A13" s="229"/>
      <c r="B13" s="229"/>
      <c r="C13" s="229"/>
      <c r="D13" s="229"/>
      <c r="E13" s="229"/>
      <c r="F13" s="229"/>
      <c r="G13" s="19"/>
      <c r="H13" s="19"/>
    </row>
    <row r="14" spans="1:10" ht="24.95" customHeight="1">
      <c r="A14" s="497" t="s">
        <v>448</v>
      </c>
      <c r="B14" s="498"/>
      <c r="C14" s="501"/>
      <c r="D14" s="501"/>
      <c r="E14" s="501"/>
      <c r="F14" s="501"/>
      <c r="G14" s="501"/>
      <c r="H14" s="502"/>
      <c r="I14" s="487" t="s">
        <v>447</v>
      </c>
      <c r="J14" s="488"/>
    </row>
    <row r="15" spans="1:10" ht="24.95" customHeight="1">
      <c r="A15" s="499"/>
      <c r="B15" s="500"/>
      <c r="C15" s="503"/>
      <c r="D15" s="503"/>
      <c r="E15" s="503"/>
      <c r="F15" s="503"/>
      <c r="G15" s="503"/>
      <c r="H15" s="504"/>
      <c r="I15" s="487"/>
      <c r="J15" s="488"/>
    </row>
    <row r="16" spans="1:10" ht="24.95" customHeight="1">
      <c r="A16" s="244" t="s">
        <v>377</v>
      </c>
      <c r="B16" s="396"/>
      <c r="C16" s="489"/>
      <c r="D16" s="489"/>
      <c r="E16" s="489"/>
      <c r="F16" s="489"/>
      <c r="G16" s="489"/>
      <c r="H16" s="490"/>
      <c r="I16" s="487"/>
      <c r="J16" s="488"/>
    </row>
    <row r="17" spans="1:10" ht="15.75">
      <c r="A17" s="229"/>
      <c r="B17" s="229"/>
      <c r="C17" s="229"/>
      <c r="D17" s="229"/>
      <c r="E17" s="229"/>
      <c r="F17" s="229"/>
      <c r="G17" s="19"/>
      <c r="H17" s="19"/>
    </row>
    <row r="18" spans="1:10" ht="15.75">
      <c r="A18" s="231" t="s">
        <v>378</v>
      </c>
      <c r="B18" s="232"/>
      <c r="C18" s="232"/>
      <c r="D18" s="232"/>
      <c r="E18" s="230"/>
      <c r="F18" s="231" t="s">
        <v>394</v>
      </c>
      <c r="G18" s="233"/>
      <c r="H18" s="234"/>
      <c r="I18" s="234"/>
      <c r="J18" s="230"/>
    </row>
    <row r="19" spans="1:10" ht="75" customHeight="1">
      <c r="A19" s="491"/>
      <c r="B19" s="492"/>
      <c r="C19" s="492"/>
      <c r="D19" s="492"/>
      <c r="E19" s="493"/>
      <c r="F19" s="494" t="s">
        <v>456</v>
      </c>
      <c r="G19" s="495"/>
      <c r="H19" s="495"/>
      <c r="I19" s="495"/>
      <c r="J19" s="496"/>
    </row>
    <row r="20" spans="1:10">
      <c r="A20" s="19"/>
      <c r="B20" s="19"/>
      <c r="C20" s="19"/>
      <c r="D20" s="19"/>
      <c r="E20" s="19"/>
      <c r="F20" s="19"/>
      <c r="G20" s="19"/>
      <c r="H20" s="19"/>
    </row>
    <row r="21" spans="1:10" ht="36" customHeight="1">
      <c r="A21" s="401" t="s">
        <v>379</v>
      </c>
      <c r="B21" s="402"/>
      <c r="C21" s="402"/>
      <c r="D21" s="19"/>
      <c r="E21" s="19"/>
      <c r="F21" s="19"/>
      <c r="G21" s="19"/>
      <c r="H21" s="19"/>
    </row>
    <row r="22" spans="1:10" s="236" customFormat="1" ht="24.95" customHeight="1">
      <c r="A22" s="483"/>
      <c r="B22" s="484"/>
      <c r="C22" s="484"/>
      <c r="D22" s="484"/>
      <c r="E22" s="484"/>
      <c r="F22" s="484"/>
      <c r="G22" s="484"/>
      <c r="H22" s="484"/>
      <c r="I22" s="484"/>
      <c r="J22" s="485"/>
    </row>
    <row r="23" spans="1:10" s="236" customFormat="1" ht="24.95" customHeight="1">
      <c r="A23" s="483"/>
      <c r="B23" s="484"/>
      <c r="C23" s="484"/>
      <c r="D23" s="484"/>
      <c r="E23" s="484"/>
      <c r="F23" s="484"/>
      <c r="G23" s="484"/>
      <c r="H23" s="484"/>
      <c r="I23" s="484"/>
      <c r="J23" s="485"/>
    </row>
    <row r="24" spans="1:10" s="236" customFormat="1" ht="24.95" customHeight="1">
      <c r="A24" s="483"/>
      <c r="B24" s="484"/>
      <c r="C24" s="484"/>
      <c r="D24" s="484"/>
      <c r="E24" s="484"/>
      <c r="F24" s="484"/>
      <c r="G24" s="484"/>
      <c r="H24" s="484"/>
      <c r="I24" s="484"/>
      <c r="J24" s="485"/>
    </row>
    <row r="25" spans="1:10" s="236" customFormat="1" ht="24.95" customHeight="1">
      <c r="A25" s="483"/>
      <c r="B25" s="484"/>
      <c r="C25" s="484"/>
      <c r="D25" s="484"/>
      <c r="E25" s="484"/>
      <c r="F25" s="484"/>
      <c r="G25" s="484"/>
      <c r="H25" s="484"/>
      <c r="I25" s="484"/>
      <c r="J25" s="485"/>
    </row>
    <row r="26" spans="1:10" s="236" customFormat="1" ht="24.95" customHeight="1">
      <c r="A26" s="479"/>
      <c r="B26" s="479"/>
      <c r="C26" s="479"/>
      <c r="D26" s="479"/>
      <c r="E26" s="479"/>
      <c r="F26" s="479"/>
      <c r="G26" s="479"/>
      <c r="H26" s="479"/>
      <c r="I26" s="479"/>
      <c r="J26" s="479"/>
    </row>
    <row r="28" spans="1:10" ht="20.100000000000001" customHeight="1">
      <c r="A28" s="480" t="s">
        <v>395</v>
      </c>
      <c r="B28" s="480"/>
      <c r="C28" s="480"/>
      <c r="D28" s="480"/>
      <c r="E28" s="480"/>
      <c r="F28" s="480"/>
      <c r="G28" s="480"/>
      <c r="H28" s="480"/>
      <c r="I28" s="480"/>
      <c r="J28" s="480"/>
    </row>
    <row r="29" spans="1:10" ht="20.100000000000001" customHeight="1">
      <c r="A29" s="481" t="s">
        <v>396</v>
      </c>
      <c r="B29" s="481"/>
      <c r="C29" s="481"/>
      <c r="D29" s="481"/>
      <c r="E29" s="481"/>
      <c r="F29" s="481" t="s">
        <v>397</v>
      </c>
      <c r="G29" s="481"/>
      <c r="H29" s="481"/>
      <c r="I29" s="481"/>
      <c r="J29" s="481"/>
    </row>
    <row r="30" spans="1:10" ht="30" customHeight="1">
      <c r="A30" s="482"/>
      <c r="B30" s="482"/>
      <c r="C30" s="482"/>
      <c r="D30" s="482"/>
      <c r="E30" s="482"/>
      <c r="F30" s="482"/>
      <c r="G30" s="482"/>
      <c r="H30" s="482"/>
      <c r="I30" s="482"/>
      <c r="J30" s="482"/>
    </row>
    <row r="31" spans="1:10" ht="18">
      <c r="A31" s="477" t="s">
        <v>381</v>
      </c>
      <c r="B31" s="477"/>
      <c r="C31" s="477"/>
      <c r="D31" s="19"/>
      <c r="E31" s="19"/>
      <c r="F31" s="19"/>
      <c r="G31" s="19"/>
      <c r="H31" s="19"/>
      <c r="I31" s="19"/>
      <c r="J31" s="19"/>
    </row>
    <row r="32" spans="1:10" ht="18" customHeight="1">
      <c r="A32" s="478" t="s">
        <v>398</v>
      </c>
      <c r="B32" s="478"/>
      <c r="C32" s="478"/>
      <c r="D32" s="478"/>
      <c r="E32" s="478"/>
      <c r="F32" s="478"/>
      <c r="G32" s="478"/>
      <c r="H32" s="478"/>
      <c r="I32" s="478"/>
      <c r="J32" s="478"/>
    </row>
    <row r="33" spans="1:10" ht="18" customHeight="1">
      <c r="A33" s="478" t="s">
        <v>399</v>
      </c>
      <c r="B33" s="478"/>
      <c r="C33" s="478"/>
      <c r="D33" s="478"/>
      <c r="E33" s="478"/>
      <c r="F33" s="478"/>
      <c r="G33" s="478"/>
      <c r="H33" s="478"/>
      <c r="I33" s="478"/>
      <c r="J33" s="478"/>
    </row>
    <row r="34" spans="1:10" ht="17.100000000000001" customHeigh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</row>
    <row r="36" spans="1:10" ht="16.5">
      <c r="E36" s="403"/>
      <c r="F36" s="403"/>
      <c r="G36" s="403"/>
      <c r="H36" s="403"/>
      <c r="I36" s="403"/>
      <c r="J36" s="404" t="s">
        <v>400</v>
      </c>
    </row>
    <row r="37" spans="1:10" ht="16.5">
      <c r="E37" s="403"/>
      <c r="F37" s="403"/>
      <c r="G37" s="403"/>
      <c r="H37" s="403"/>
      <c r="I37" s="403"/>
      <c r="J37" s="405" t="s">
        <v>382</v>
      </c>
    </row>
    <row r="38" spans="1:10" ht="16.5">
      <c r="E38" s="403"/>
      <c r="F38" s="403"/>
      <c r="G38" s="403"/>
      <c r="H38" s="403"/>
      <c r="I38" s="403"/>
      <c r="J38" s="404" t="s">
        <v>383</v>
      </c>
    </row>
    <row r="40" spans="1:10" ht="15.75">
      <c r="G40" s="237"/>
    </row>
  </sheetData>
  <sheetProtection formatCells="0" selectLockedCells="1"/>
  <mergeCells count="21">
    <mergeCell ref="A25:J25"/>
    <mergeCell ref="B2:I2"/>
    <mergeCell ref="B3:I3"/>
    <mergeCell ref="I14:J16"/>
    <mergeCell ref="C16:H16"/>
    <mergeCell ref="A19:E19"/>
    <mergeCell ref="F19:J19"/>
    <mergeCell ref="A22:J22"/>
    <mergeCell ref="A23:J23"/>
    <mergeCell ref="A24:J24"/>
    <mergeCell ref="A14:B15"/>
    <mergeCell ref="C14:H15"/>
    <mergeCell ref="A31:C31"/>
    <mergeCell ref="A32:J32"/>
    <mergeCell ref="A33:J33"/>
    <mergeCell ref="A26:J26"/>
    <mergeCell ref="A28:J28"/>
    <mergeCell ref="A29:E29"/>
    <mergeCell ref="F29:J29"/>
    <mergeCell ref="A30:E30"/>
    <mergeCell ref="F30:J30"/>
  </mergeCells>
  <pageMargins left="0.59055118110236227" right="0.19685039370078741" top="0.39370078740157483" bottom="0.39370078740157483" header="0.31496062992125984" footer="0.31496062992125984"/>
  <pageSetup paperSize="9"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78"/>
  <sheetViews>
    <sheetView workbookViewId="0">
      <selection activeCell="I51" sqref="I51"/>
    </sheetView>
  </sheetViews>
  <sheetFormatPr baseColWidth="10" defaultRowHeight="15"/>
  <cols>
    <col min="1" max="1" width="3.28515625" customWidth="1"/>
    <col min="2" max="2" width="15.7109375" customWidth="1"/>
    <col min="3" max="3" width="21.7109375" customWidth="1"/>
    <col min="4" max="4" width="12.7109375" customWidth="1"/>
    <col min="5" max="8" width="2.7109375" customWidth="1"/>
    <col min="9" max="9" width="16.7109375" customWidth="1"/>
    <col min="10" max="13" width="2.7109375" customWidth="1"/>
    <col min="14" max="14" width="6.7109375" customWidth="1"/>
  </cols>
  <sheetData>
    <row r="1" spans="1:16">
      <c r="A1" s="542" t="s">
        <v>17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6">
      <c r="A2" s="541" t="s">
        <v>249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6">
      <c r="A3" s="519" t="s">
        <v>250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</row>
    <row r="4" spans="1:16">
      <c r="A4" s="543" t="str">
        <f>'LISTE -  ELEVES'!C1</f>
        <v>Lycée des Métiers de l'Hôtellerie et du Tourisme "Archipel Guadeloupe"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</row>
    <row r="5" spans="1:16">
      <c r="B5" s="128"/>
      <c r="C5" s="569" t="s">
        <v>269</v>
      </c>
      <c r="D5" s="569"/>
      <c r="E5" s="571">
        <f>'LISTE -  ELEVES'!C25</f>
        <v>0</v>
      </c>
      <c r="F5" s="571"/>
      <c r="G5" s="571"/>
      <c r="H5" s="571"/>
      <c r="I5" s="571"/>
      <c r="J5" s="571"/>
      <c r="K5" s="145"/>
      <c r="L5" s="145"/>
      <c r="M5" s="131"/>
      <c r="N5" s="131"/>
    </row>
    <row r="6" spans="1:16">
      <c r="B6" s="129"/>
      <c r="C6" s="570"/>
      <c r="D6" s="570"/>
      <c r="E6" s="571"/>
      <c r="F6" s="571"/>
      <c r="G6" s="571"/>
      <c r="H6" s="571"/>
      <c r="I6" s="571"/>
      <c r="J6" s="571"/>
      <c r="K6" s="145"/>
      <c r="L6" s="145"/>
      <c r="M6" s="130"/>
    </row>
    <row r="7" spans="1:16">
      <c r="C7" s="606" t="s">
        <v>409</v>
      </c>
      <c r="D7" s="607"/>
      <c r="E7" s="608"/>
      <c r="F7" s="606" t="s">
        <v>410</v>
      </c>
      <c r="G7" s="607"/>
      <c r="H7" s="607"/>
      <c r="I7" s="607"/>
      <c r="J7" s="607"/>
      <c r="K7" s="607"/>
      <c r="L7" s="607"/>
      <c r="M7" s="607"/>
      <c r="N7" s="608"/>
    </row>
    <row r="8" spans="1:16" ht="15.75" thickBot="1">
      <c r="B8" s="128"/>
      <c r="C8" s="603"/>
      <c r="D8" s="604"/>
      <c r="E8" s="605"/>
      <c r="F8" s="603"/>
      <c r="G8" s="604"/>
      <c r="H8" s="604"/>
      <c r="I8" s="604"/>
      <c r="J8" s="604"/>
      <c r="K8" s="604"/>
      <c r="L8" s="604"/>
      <c r="M8" s="604"/>
      <c r="N8" s="605"/>
    </row>
    <row r="9" spans="1:16" ht="16.5" thickBot="1">
      <c r="A9" s="578" t="s">
        <v>77</v>
      </c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1"/>
      <c r="O9" s="92"/>
      <c r="P9" s="92"/>
    </row>
    <row r="10" spans="1:16" ht="12" customHeight="1" thickBot="1">
      <c r="A10" s="582" t="s">
        <v>78</v>
      </c>
      <c r="B10" s="584" t="s">
        <v>79</v>
      </c>
      <c r="C10" s="586" t="s">
        <v>80</v>
      </c>
      <c r="D10" s="586" t="s">
        <v>168</v>
      </c>
      <c r="E10" s="588" t="s">
        <v>251</v>
      </c>
      <c r="F10" s="589"/>
      <c r="G10" s="589"/>
      <c r="H10" s="589"/>
      <c r="I10" s="590"/>
      <c r="J10" s="591" t="s">
        <v>252</v>
      </c>
      <c r="K10" s="592"/>
      <c r="L10" s="592"/>
      <c r="M10" s="592"/>
      <c r="N10" s="593"/>
      <c r="O10" s="92"/>
      <c r="P10" s="92"/>
    </row>
    <row r="11" spans="1:16" ht="12" customHeight="1" thickBot="1">
      <c r="A11" s="583"/>
      <c r="B11" s="585"/>
      <c r="C11" s="587"/>
      <c r="D11" s="587"/>
      <c r="E11" s="594" t="s">
        <v>81</v>
      </c>
      <c r="F11" s="595"/>
      <c r="G11" s="595"/>
      <c r="H11" s="596"/>
      <c r="I11" s="597" t="s">
        <v>172</v>
      </c>
      <c r="J11" s="600" t="s">
        <v>79</v>
      </c>
      <c r="K11" s="601"/>
      <c r="L11" s="601"/>
      <c r="M11" s="602"/>
      <c r="N11" s="572" t="s">
        <v>253</v>
      </c>
      <c r="O11" s="92"/>
      <c r="P11" s="92"/>
    </row>
    <row r="12" spans="1:16" ht="12" customHeight="1" thickBot="1">
      <c r="A12" s="583"/>
      <c r="B12" s="585"/>
      <c r="C12" s="587"/>
      <c r="D12" s="587"/>
      <c r="E12" s="574" t="s">
        <v>7</v>
      </c>
      <c r="F12" s="576" t="s">
        <v>8</v>
      </c>
      <c r="G12" s="577"/>
      <c r="H12" s="574" t="s">
        <v>9</v>
      </c>
      <c r="I12" s="598"/>
      <c r="J12" s="574" t="s">
        <v>7</v>
      </c>
      <c r="K12" s="576" t="s">
        <v>8</v>
      </c>
      <c r="L12" s="577"/>
      <c r="M12" s="574" t="s">
        <v>9</v>
      </c>
      <c r="N12" s="573"/>
      <c r="O12" s="92"/>
      <c r="P12" s="92"/>
    </row>
    <row r="13" spans="1:16" ht="15" customHeight="1" thickBot="1">
      <c r="A13" s="583"/>
      <c r="B13" s="585"/>
      <c r="C13" s="587"/>
      <c r="D13" s="587"/>
      <c r="E13" s="575"/>
      <c r="F13" s="191" t="s">
        <v>10</v>
      </c>
      <c r="G13" s="191" t="s">
        <v>11</v>
      </c>
      <c r="H13" s="575"/>
      <c r="I13" s="599"/>
      <c r="J13" s="575"/>
      <c r="K13" s="192" t="s">
        <v>10</v>
      </c>
      <c r="L13" s="192" t="s">
        <v>11</v>
      </c>
      <c r="M13" s="575"/>
      <c r="N13" s="573"/>
      <c r="O13" s="92"/>
      <c r="P13" s="92"/>
    </row>
    <row r="14" spans="1:16" ht="35.1" customHeight="1" thickTop="1" thickBot="1">
      <c r="A14" s="565">
        <v>1</v>
      </c>
      <c r="B14" s="201" t="s">
        <v>173</v>
      </c>
      <c r="C14" s="202" t="s">
        <v>174</v>
      </c>
      <c r="D14" s="206" t="s">
        <v>175</v>
      </c>
      <c r="E14" s="264"/>
      <c r="F14" s="264"/>
      <c r="G14" s="264"/>
      <c r="H14" s="264"/>
      <c r="I14" s="265"/>
      <c r="J14" s="264"/>
      <c r="K14" s="264"/>
      <c r="L14" s="264"/>
      <c r="M14" s="264"/>
      <c r="N14" s="436"/>
      <c r="O14" s="92"/>
      <c r="P14" s="92"/>
    </row>
    <row r="15" spans="1:16" ht="20.100000000000001" customHeight="1" thickTop="1">
      <c r="A15" s="566"/>
      <c r="B15" s="532" t="s">
        <v>254</v>
      </c>
      <c r="C15" s="193" t="s">
        <v>106</v>
      </c>
      <c r="D15" s="535" t="s">
        <v>197</v>
      </c>
      <c r="E15" s="266"/>
      <c r="F15" s="266"/>
      <c r="G15" s="266"/>
      <c r="H15" s="266"/>
      <c r="I15" s="513"/>
      <c r="J15" s="266"/>
      <c r="K15" s="266"/>
      <c r="L15" s="433"/>
      <c r="M15" s="266"/>
      <c r="N15" s="568"/>
    </row>
    <row r="16" spans="1:16" ht="20.100000000000001" customHeight="1">
      <c r="A16" s="566"/>
      <c r="B16" s="533"/>
      <c r="C16" s="188" t="s">
        <v>108</v>
      </c>
      <c r="D16" s="536"/>
      <c r="E16" s="239"/>
      <c r="F16" s="239"/>
      <c r="G16" s="239"/>
      <c r="H16" s="239"/>
      <c r="I16" s="514"/>
      <c r="J16" s="239"/>
      <c r="K16" s="239"/>
      <c r="L16" s="239"/>
      <c r="M16" s="239"/>
      <c r="N16" s="549"/>
    </row>
    <row r="17" spans="1:14" ht="15.75">
      <c r="A17" s="566"/>
      <c r="B17" s="533"/>
      <c r="C17" s="188" t="s">
        <v>109</v>
      </c>
      <c r="D17" s="536"/>
      <c r="E17" s="239"/>
      <c r="F17" s="239"/>
      <c r="G17" s="239"/>
      <c r="H17" s="239"/>
      <c r="I17" s="514"/>
      <c r="J17" s="239"/>
      <c r="K17" s="239"/>
      <c r="L17" s="239"/>
      <c r="M17" s="239"/>
      <c r="N17" s="549"/>
    </row>
    <row r="18" spans="1:14" ht="15.75">
      <c r="A18" s="566"/>
      <c r="B18" s="533"/>
      <c r="C18" s="188" t="s">
        <v>255</v>
      </c>
      <c r="D18" s="536"/>
      <c r="E18" s="239"/>
      <c r="F18" s="239"/>
      <c r="G18" s="239"/>
      <c r="H18" s="239"/>
      <c r="I18" s="514"/>
      <c r="J18" s="239"/>
      <c r="K18" s="239"/>
      <c r="L18" s="239"/>
      <c r="M18" s="239"/>
      <c r="N18" s="549"/>
    </row>
    <row r="19" spans="1:14" ht="20.100000000000001" customHeight="1">
      <c r="A19" s="566"/>
      <c r="B19" s="533"/>
      <c r="C19" s="188" t="s">
        <v>111</v>
      </c>
      <c r="D19" s="536"/>
      <c r="E19" s="239"/>
      <c r="F19" s="239"/>
      <c r="G19" s="239"/>
      <c r="H19" s="239"/>
      <c r="I19" s="514"/>
      <c r="J19" s="239"/>
      <c r="K19" s="239"/>
      <c r="L19" s="239"/>
      <c r="M19" s="239"/>
      <c r="N19" s="549"/>
    </row>
    <row r="20" spans="1:14" ht="20.100000000000001" customHeight="1">
      <c r="A20" s="566"/>
      <c r="B20" s="533"/>
      <c r="C20" s="188" t="s">
        <v>112</v>
      </c>
      <c r="D20" s="536"/>
      <c r="E20" s="239"/>
      <c r="F20" s="239"/>
      <c r="G20" s="239"/>
      <c r="H20" s="239"/>
      <c r="I20" s="514"/>
      <c r="J20" s="239"/>
      <c r="K20" s="239"/>
      <c r="L20" s="239"/>
      <c r="M20" s="239"/>
      <c r="N20" s="549"/>
    </row>
    <row r="21" spans="1:14" ht="15.95" customHeight="1">
      <c r="A21" s="566"/>
      <c r="B21" s="533"/>
      <c r="C21" s="188" t="s">
        <v>113</v>
      </c>
      <c r="D21" s="536"/>
      <c r="E21" s="239"/>
      <c r="F21" s="239"/>
      <c r="G21" s="239"/>
      <c r="H21" s="239"/>
      <c r="I21" s="514"/>
      <c r="J21" s="239"/>
      <c r="K21" s="239"/>
      <c r="L21" s="239"/>
      <c r="M21" s="239"/>
      <c r="N21" s="549"/>
    </row>
    <row r="22" spans="1:14" ht="20.100000000000001" customHeight="1">
      <c r="A22" s="566"/>
      <c r="B22" s="533"/>
      <c r="C22" s="188" t="s">
        <v>114</v>
      </c>
      <c r="D22" s="536"/>
      <c r="E22" s="239"/>
      <c r="F22" s="239"/>
      <c r="G22" s="239"/>
      <c r="H22" s="239"/>
      <c r="I22" s="514"/>
      <c r="J22" s="239"/>
      <c r="K22" s="239"/>
      <c r="L22" s="239"/>
      <c r="M22" s="239"/>
      <c r="N22" s="549"/>
    </row>
    <row r="23" spans="1:14" ht="27">
      <c r="A23" s="566"/>
      <c r="B23" s="533"/>
      <c r="C23" s="188" t="s">
        <v>268</v>
      </c>
      <c r="D23" s="536"/>
      <c r="E23" s="239"/>
      <c r="F23" s="239"/>
      <c r="G23" s="239"/>
      <c r="H23" s="239"/>
      <c r="I23" s="514"/>
      <c r="J23" s="239"/>
      <c r="K23" s="239"/>
      <c r="L23" s="239"/>
      <c r="M23" s="239"/>
      <c r="N23" s="549"/>
    </row>
    <row r="24" spans="1:14" ht="15.95" customHeight="1">
      <c r="A24" s="566"/>
      <c r="B24" s="533"/>
      <c r="C24" s="188" t="s">
        <v>116</v>
      </c>
      <c r="D24" s="536"/>
      <c r="E24" s="239"/>
      <c r="F24" s="239"/>
      <c r="G24" s="239"/>
      <c r="H24" s="239"/>
      <c r="I24" s="514"/>
      <c r="J24" s="239"/>
      <c r="K24" s="239"/>
      <c r="L24" s="239"/>
      <c r="M24" s="239"/>
      <c r="N24" s="549"/>
    </row>
    <row r="25" spans="1:14" ht="20.100000000000001" customHeight="1" thickBot="1">
      <c r="A25" s="566"/>
      <c r="B25" s="534"/>
      <c r="C25" s="194" t="s">
        <v>256</v>
      </c>
      <c r="D25" s="537"/>
      <c r="E25" s="267"/>
      <c r="F25" s="267"/>
      <c r="G25" s="267"/>
      <c r="H25" s="267"/>
      <c r="I25" s="515"/>
      <c r="J25" s="267"/>
      <c r="K25" s="267"/>
      <c r="L25" s="434"/>
      <c r="M25" s="267"/>
      <c r="N25" s="550"/>
    </row>
    <row r="26" spans="1:14" ht="24.95" customHeight="1" thickTop="1">
      <c r="A26" s="566"/>
      <c r="B26" s="533" t="s">
        <v>179</v>
      </c>
      <c r="C26" s="188" t="s">
        <v>125</v>
      </c>
      <c r="D26" s="567" t="s">
        <v>257</v>
      </c>
      <c r="E26" s="239"/>
      <c r="F26" s="239"/>
      <c r="G26" s="239"/>
      <c r="H26" s="239"/>
      <c r="I26" s="514"/>
      <c r="J26" s="239"/>
      <c r="K26" s="239"/>
      <c r="L26" s="239"/>
      <c r="M26" s="239"/>
      <c r="N26" s="551"/>
    </row>
    <row r="27" spans="1:14" ht="20.100000000000001" customHeight="1" thickBot="1">
      <c r="A27" s="566"/>
      <c r="B27" s="564"/>
      <c r="C27" s="185" t="s">
        <v>127</v>
      </c>
      <c r="D27" s="536"/>
      <c r="E27" s="268"/>
      <c r="F27" s="268"/>
      <c r="G27" s="268"/>
      <c r="H27" s="268"/>
      <c r="I27" s="560"/>
      <c r="J27" s="268"/>
      <c r="K27" s="268"/>
      <c r="L27" s="268"/>
      <c r="M27" s="268"/>
      <c r="N27" s="552"/>
    </row>
    <row r="28" spans="1:14" ht="30" customHeight="1" thickTop="1">
      <c r="A28" s="529">
        <v>2</v>
      </c>
      <c r="B28" s="199" t="s">
        <v>266</v>
      </c>
      <c r="C28" s="200" t="s">
        <v>181</v>
      </c>
      <c r="D28" s="535" t="s">
        <v>182</v>
      </c>
      <c r="E28" s="266"/>
      <c r="F28" s="266"/>
      <c r="G28" s="266"/>
      <c r="H28" s="266"/>
      <c r="I28" s="513"/>
      <c r="J28" s="266"/>
      <c r="K28" s="266"/>
      <c r="L28" s="266"/>
      <c r="M28" s="269"/>
      <c r="N28" s="544"/>
    </row>
    <row r="29" spans="1:14" ht="24.95" customHeight="1" thickBot="1">
      <c r="A29" s="531"/>
      <c r="B29" s="195" t="s">
        <v>267</v>
      </c>
      <c r="C29" s="194" t="s">
        <v>183</v>
      </c>
      <c r="D29" s="537"/>
      <c r="E29" s="267"/>
      <c r="F29" s="267"/>
      <c r="G29" s="267"/>
      <c r="H29" s="267"/>
      <c r="I29" s="515"/>
      <c r="J29" s="267"/>
      <c r="K29" s="267"/>
      <c r="L29" s="267"/>
      <c r="M29" s="270"/>
      <c r="N29" s="545"/>
    </row>
    <row r="30" spans="1:14" ht="30" customHeight="1" thickTop="1">
      <c r="A30" s="561">
        <v>3</v>
      </c>
      <c r="B30" s="563" t="s">
        <v>184</v>
      </c>
      <c r="C30" s="186" t="s">
        <v>258</v>
      </c>
      <c r="D30" s="553" t="s">
        <v>264</v>
      </c>
      <c r="E30" s="271"/>
      <c r="F30" s="271"/>
      <c r="G30" s="271"/>
      <c r="H30" s="271"/>
      <c r="I30" s="559"/>
      <c r="J30" s="271"/>
      <c r="K30" s="271"/>
      <c r="L30" s="271"/>
      <c r="M30" s="272"/>
      <c r="N30" s="546"/>
    </row>
    <row r="31" spans="1:14" ht="30" customHeight="1" thickBot="1">
      <c r="A31" s="562"/>
      <c r="B31" s="564"/>
      <c r="C31" s="185" t="s">
        <v>186</v>
      </c>
      <c r="D31" s="554"/>
      <c r="E31" s="268"/>
      <c r="F31" s="268"/>
      <c r="G31" s="268"/>
      <c r="H31" s="268"/>
      <c r="I31" s="560"/>
      <c r="J31" s="268"/>
      <c r="K31" s="268"/>
      <c r="L31" s="268"/>
      <c r="M31" s="273"/>
      <c r="N31" s="547"/>
    </row>
    <row r="32" spans="1:14" ht="20.100000000000001" customHeight="1" thickTop="1">
      <c r="A32" s="529">
        <v>4</v>
      </c>
      <c r="B32" s="532" t="s">
        <v>187</v>
      </c>
      <c r="C32" s="193" t="s">
        <v>188</v>
      </c>
      <c r="D32" s="535" t="s">
        <v>189</v>
      </c>
      <c r="E32" s="266"/>
      <c r="F32" s="266"/>
      <c r="G32" s="266"/>
      <c r="H32" s="266"/>
      <c r="I32" s="513"/>
      <c r="J32" s="266"/>
      <c r="K32" s="266"/>
      <c r="L32" s="266"/>
      <c r="M32" s="274"/>
      <c r="N32" s="548"/>
    </row>
    <row r="33" spans="1:14" ht="20.100000000000001" customHeight="1">
      <c r="A33" s="530"/>
      <c r="B33" s="533"/>
      <c r="C33" s="188" t="s">
        <v>259</v>
      </c>
      <c r="D33" s="536"/>
      <c r="E33" s="239"/>
      <c r="F33" s="239"/>
      <c r="G33" s="239"/>
      <c r="H33" s="239"/>
      <c r="I33" s="514"/>
      <c r="J33" s="239"/>
      <c r="K33" s="239"/>
      <c r="L33" s="239"/>
      <c r="M33" s="275"/>
      <c r="N33" s="549"/>
    </row>
    <row r="34" spans="1:14" ht="15.75">
      <c r="A34" s="530"/>
      <c r="B34" s="533"/>
      <c r="C34" s="198" t="s">
        <v>191</v>
      </c>
      <c r="D34" s="536"/>
      <c r="E34" s="239"/>
      <c r="F34" s="239"/>
      <c r="G34" s="239"/>
      <c r="H34" s="239"/>
      <c r="I34" s="514"/>
      <c r="J34" s="239"/>
      <c r="K34" s="239"/>
      <c r="L34" s="239"/>
      <c r="M34" s="275"/>
      <c r="N34" s="549"/>
    </row>
    <row r="35" spans="1:14" ht="27.75" thickBot="1">
      <c r="A35" s="531"/>
      <c r="B35" s="534"/>
      <c r="C35" s="194" t="s">
        <v>192</v>
      </c>
      <c r="D35" s="537"/>
      <c r="E35" s="267"/>
      <c r="F35" s="267"/>
      <c r="G35" s="267"/>
      <c r="H35" s="267"/>
      <c r="I35" s="515"/>
      <c r="J35" s="267"/>
      <c r="K35" s="267"/>
      <c r="L35" s="267"/>
      <c r="M35" s="276"/>
      <c r="N35" s="550"/>
    </row>
    <row r="36" spans="1:14" ht="24.95" customHeight="1" thickTop="1">
      <c r="A36" s="529">
        <v>5</v>
      </c>
      <c r="B36" s="532" t="s">
        <v>260</v>
      </c>
      <c r="C36" s="555" t="s">
        <v>261</v>
      </c>
      <c r="D36" s="557" t="s">
        <v>262</v>
      </c>
      <c r="E36" s="520"/>
      <c r="F36" s="520"/>
      <c r="G36" s="520"/>
      <c r="H36" s="520"/>
      <c r="I36" s="513"/>
      <c r="J36" s="520"/>
      <c r="K36" s="520"/>
      <c r="L36" s="520"/>
      <c r="M36" s="520"/>
      <c r="N36" s="548"/>
    </row>
    <row r="37" spans="1:14" ht="15.75" thickBot="1">
      <c r="A37" s="531"/>
      <c r="B37" s="534"/>
      <c r="C37" s="556"/>
      <c r="D37" s="558"/>
      <c r="E37" s="521"/>
      <c r="F37" s="521"/>
      <c r="G37" s="521"/>
      <c r="H37" s="521"/>
      <c r="I37" s="515"/>
      <c r="J37" s="521"/>
      <c r="K37" s="521"/>
      <c r="L37" s="521"/>
      <c r="M37" s="521"/>
      <c r="N37" s="550"/>
    </row>
    <row r="38" spans="1:14" s="83" customFormat="1" ht="8.1" customHeight="1" thickTop="1" thickBot="1">
      <c r="A38" s="522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4"/>
    </row>
    <row r="39" spans="1:14" ht="12" customHeight="1">
      <c r="A39" s="525" t="s">
        <v>195</v>
      </c>
      <c r="B39" s="525"/>
      <c r="C39" s="525"/>
      <c r="D39" s="525"/>
      <c r="E39" s="525"/>
      <c r="F39" s="525"/>
      <c r="G39" s="525"/>
      <c r="H39" s="525"/>
      <c r="I39" s="526"/>
      <c r="J39" s="505" t="str">
        <f>IF((N14)&gt;0,SUM(N14,N15,N26,N28,N30,N32,N36),"")</f>
        <v/>
      </c>
      <c r="K39" s="506"/>
      <c r="L39" s="506"/>
      <c r="M39" s="507"/>
      <c r="N39" s="511" t="s">
        <v>263</v>
      </c>
    </row>
    <row r="40" spans="1:14" ht="17.25" customHeight="1" thickBot="1">
      <c r="A40" s="527" t="s">
        <v>145</v>
      </c>
      <c r="B40" s="527"/>
      <c r="C40" s="527"/>
      <c r="D40" s="527"/>
      <c r="E40" s="527"/>
      <c r="F40" s="527"/>
      <c r="G40" s="527"/>
      <c r="H40" s="527"/>
      <c r="I40" s="528"/>
      <c r="J40" s="508"/>
      <c r="K40" s="509"/>
      <c r="L40" s="509"/>
      <c r="M40" s="510"/>
      <c r="N40" s="512"/>
    </row>
    <row r="41" spans="1:14" ht="12" customHeight="1" thickBo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</row>
    <row r="42" spans="1:14" ht="24.95" customHeight="1" thickBot="1">
      <c r="A42" s="140"/>
      <c r="B42" s="259"/>
      <c r="C42" s="538" t="s">
        <v>265</v>
      </c>
      <c r="D42" s="538"/>
      <c r="E42" s="260"/>
      <c r="F42" s="260"/>
      <c r="G42" s="260"/>
      <c r="H42" s="260"/>
      <c r="I42" s="539" t="str">
        <f>J39</f>
        <v/>
      </c>
      <c r="J42" s="540"/>
      <c r="K42" s="516" t="s">
        <v>406</v>
      </c>
      <c r="L42" s="516"/>
      <c r="M42" s="516"/>
      <c r="N42" s="517"/>
    </row>
    <row r="43" spans="1:14" s="189" customFormat="1" ht="15" customHeight="1">
      <c r="A43" s="140"/>
      <c r="B43" s="187"/>
      <c r="C43" s="187"/>
      <c r="D43" s="187"/>
      <c r="I43" s="518" t="s">
        <v>440</v>
      </c>
      <c r="J43" s="518"/>
      <c r="K43" s="518"/>
      <c r="L43" s="518"/>
      <c r="M43" s="518"/>
      <c r="N43" s="518"/>
    </row>
    <row r="51" ht="15" customHeight="1"/>
    <row r="52" ht="15" customHeight="1"/>
    <row r="53" ht="15" customHeight="1"/>
    <row r="55" ht="30" customHeight="1"/>
    <row r="56" ht="30" customHeight="1"/>
    <row r="57" ht="30" customHeight="1"/>
    <row r="58" ht="18" customHeight="1"/>
    <row r="59" ht="30" customHeight="1"/>
    <row r="60" ht="30" customHeight="1"/>
    <row r="61" ht="21" customHeight="1"/>
    <row r="62" ht="18" customHeight="1"/>
    <row r="63" ht="21" customHeight="1"/>
    <row r="64" ht="18" customHeight="1"/>
    <row r="66" spans="7:14">
      <c r="N66" s="95"/>
    </row>
    <row r="67" spans="7:14" ht="15" customHeight="1">
      <c r="N67" s="92"/>
    </row>
    <row r="68" spans="7:14" ht="5.0999999999999996" customHeight="1">
      <c r="N68" s="92"/>
    </row>
    <row r="69" spans="7:14" ht="45" customHeight="1">
      <c r="N69" s="92"/>
    </row>
    <row r="70" spans="7:14" ht="5.0999999999999996" customHeight="1">
      <c r="N70" s="92"/>
    </row>
    <row r="71" spans="7:14" ht="45" customHeight="1">
      <c r="N71" s="92"/>
    </row>
    <row r="72" spans="7:14">
      <c r="N72" s="92"/>
    </row>
    <row r="73" spans="7:14">
      <c r="N73" s="92"/>
    </row>
    <row r="74" spans="7:14" ht="15" customHeight="1">
      <c r="N74" s="92"/>
    </row>
    <row r="75" spans="7:14" ht="5.0999999999999996" customHeight="1">
      <c r="N75" s="92"/>
    </row>
    <row r="76" spans="7:14" ht="45" customHeight="1">
      <c r="G76" s="19"/>
      <c r="N76" s="92"/>
    </row>
    <row r="77" spans="7:14" ht="5.0999999999999996" customHeight="1">
      <c r="N77" s="92"/>
    </row>
    <row r="78" spans="7:14" ht="45" customHeight="1">
      <c r="N78" s="92"/>
    </row>
  </sheetData>
  <sheetProtection formatCells="0"/>
  <mergeCells count="73">
    <mergeCell ref="C8:E8"/>
    <mergeCell ref="C7:E7"/>
    <mergeCell ref="F7:N7"/>
    <mergeCell ref="F8:N8"/>
    <mergeCell ref="M12:M13"/>
    <mergeCell ref="A9:N9"/>
    <mergeCell ref="A10:A13"/>
    <mergeCell ref="B10:B13"/>
    <mergeCell ref="C10:C13"/>
    <mergeCell ref="D10:D13"/>
    <mergeCell ref="E10:I10"/>
    <mergeCell ref="J10:N10"/>
    <mergeCell ref="E11:H11"/>
    <mergeCell ref="I11:I13"/>
    <mergeCell ref="J11:M11"/>
    <mergeCell ref="E12:E13"/>
    <mergeCell ref="F12:G12"/>
    <mergeCell ref="H12:H13"/>
    <mergeCell ref="J12:J13"/>
    <mergeCell ref="K12:L12"/>
    <mergeCell ref="E36:E37"/>
    <mergeCell ref="I30:I31"/>
    <mergeCell ref="A30:A31"/>
    <mergeCell ref="B30:B31"/>
    <mergeCell ref="I28:I29"/>
    <mergeCell ref="A2:N2"/>
    <mergeCell ref="A1:N1"/>
    <mergeCell ref="A4:N4"/>
    <mergeCell ref="N28:N29"/>
    <mergeCell ref="N30:N31"/>
    <mergeCell ref="N26:N27"/>
    <mergeCell ref="D15:D25"/>
    <mergeCell ref="D30:D31"/>
    <mergeCell ref="A14:A27"/>
    <mergeCell ref="B26:B27"/>
    <mergeCell ref="D26:D27"/>
    <mergeCell ref="I26:I27"/>
    <mergeCell ref="N15:N25"/>
    <mergeCell ref="C5:D6"/>
    <mergeCell ref="E5:J6"/>
    <mergeCell ref="N11:N13"/>
    <mergeCell ref="A3:N3"/>
    <mergeCell ref="L36:L37"/>
    <mergeCell ref="M36:M37"/>
    <mergeCell ref="A38:N38"/>
    <mergeCell ref="A39:I39"/>
    <mergeCell ref="F36:F37"/>
    <mergeCell ref="G36:G37"/>
    <mergeCell ref="H36:H37"/>
    <mergeCell ref="I36:I37"/>
    <mergeCell ref="J36:J37"/>
    <mergeCell ref="K36:K37"/>
    <mergeCell ref="A32:A35"/>
    <mergeCell ref="B32:B35"/>
    <mergeCell ref="D32:D35"/>
    <mergeCell ref="I32:I35"/>
    <mergeCell ref="A28:A29"/>
    <mergeCell ref="J39:M40"/>
    <mergeCell ref="N39:N40"/>
    <mergeCell ref="I15:I25"/>
    <mergeCell ref="K42:N42"/>
    <mergeCell ref="I43:N43"/>
    <mergeCell ref="A40:I40"/>
    <mergeCell ref="C42:D42"/>
    <mergeCell ref="D28:D29"/>
    <mergeCell ref="B15:B25"/>
    <mergeCell ref="I42:J42"/>
    <mergeCell ref="N32:N35"/>
    <mergeCell ref="N36:N37"/>
    <mergeCell ref="A36:A37"/>
    <mergeCell ref="B36:B37"/>
    <mergeCell ref="C36:C37"/>
    <mergeCell ref="D36:D37"/>
  </mergeCells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2:N39"/>
  <sheetViews>
    <sheetView workbookViewId="0">
      <selection activeCell="O23" sqref="O23"/>
    </sheetView>
  </sheetViews>
  <sheetFormatPr baseColWidth="10" defaultRowHeight="15"/>
  <cols>
    <col min="1" max="1" width="5.7109375" style="439" customWidth="1"/>
    <col min="2" max="2" width="11.7109375" style="439" customWidth="1"/>
    <col min="3" max="3" width="2.7109375" style="439" customWidth="1"/>
    <col min="4" max="4" width="18.7109375" style="439" customWidth="1"/>
    <col min="5" max="8" width="2.7109375" style="439" customWidth="1"/>
    <col min="9" max="9" width="19.7109375" style="439" customWidth="1"/>
    <col min="10" max="13" width="2.7109375" style="439" customWidth="1"/>
    <col min="14" max="14" width="19.7109375" style="439" customWidth="1"/>
    <col min="15" max="16384" width="11.42578125" style="439"/>
  </cols>
  <sheetData>
    <row r="2" spans="1:14">
      <c r="A2" s="659" t="s">
        <v>17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</row>
    <row r="3" spans="1:14">
      <c r="A3" s="541" t="s">
        <v>249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5" spans="1:14">
      <c r="B5" s="145"/>
      <c r="D5" s="145"/>
      <c r="E5" s="145"/>
      <c r="F5" s="145"/>
      <c r="G5" s="145"/>
      <c r="H5" s="145"/>
      <c r="I5" s="145"/>
      <c r="J5" s="145"/>
    </row>
    <row r="6" spans="1:14" ht="15.75">
      <c r="A6" s="145"/>
      <c r="B6" s="145"/>
      <c r="C6" s="660" t="s">
        <v>269</v>
      </c>
      <c r="D6" s="660"/>
      <c r="E6" s="660"/>
      <c r="F6" s="660"/>
      <c r="G6" s="660"/>
      <c r="H6" s="661">
        <f>'LISTE -  ELEVES'!C25</f>
        <v>0</v>
      </c>
      <c r="I6" s="661"/>
      <c r="J6" s="661"/>
      <c r="K6" s="661"/>
      <c r="L6" s="661"/>
      <c r="M6" s="661"/>
    </row>
    <row r="9" spans="1:14" ht="15" customHeight="1">
      <c r="A9" s="645" t="s">
        <v>210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7"/>
    </row>
    <row r="10" spans="1:14" ht="15" customHeight="1">
      <c r="A10" s="648" t="s">
        <v>78</v>
      </c>
      <c r="B10" s="650" t="s">
        <v>79</v>
      </c>
      <c r="C10" s="651"/>
      <c r="D10" s="654" t="s">
        <v>211</v>
      </c>
      <c r="E10" s="656" t="s">
        <v>212</v>
      </c>
      <c r="F10" s="657"/>
      <c r="G10" s="657"/>
      <c r="H10" s="657"/>
      <c r="I10" s="658"/>
      <c r="J10" s="656" t="s">
        <v>213</v>
      </c>
      <c r="K10" s="657"/>
      <c r="L10" s="657"/>
      <c r="M10" s="657"/>
      <c r="N10" s="658"/>
    </row>
    <row r="11" spans="1:14">
      <c r="A11" s="648"/>
      <c r="B11" s="652"/>
      <c r="C11" s="653"/>
      <c r="D11" s="654"/>
      <c r="E11" s="633" t="s">
        <v>7</v>
      </c>
      <c r="F11" s="633" t="s">
        <v>8</v>
      </c>
      <c r="G11" s="633"/>
      <c r="H11" s="633" t="s">
        <v>9</v>
      </c>
      <c r="I11" s="635" t="s">
        <v>216</v>
      </c>
      <c r="J11" s="633" t="s">
        <v>7</v>
      </c>
      <c r="K11" s="633" t="s">
        <v>8</v>
      </c>
      <c r="L11" s="633"/>
      <c r="M11" s="633" t="s">
        <v>9</v>
      </c>
      <c r="N11" s="635" t="s">
        <v>216</v>
      </c>
    </row>
    <row r="12" spans="1:14" ht="15.75" thickBot="1">
      <c r="A12" s="649"/>
      <c r="B12" s="652"/>
      <c r="C12" s="653"/>
      <c r="D12" s="655"/>
      <c r="E12" s="634"/>
      <c r="F12" s="207" t="s">
        <v>10</v>
      </c>
      <c r="G12" s="207" t="s">
        <v>11</v>
      </c>
      <c r="H12" s="634"/>
      <c r="I12" s="636"/>
      <c r="J12" s="634"/>
      <c r="K12" s="207" t="s">
        <v>10</v>
      </c>
      <c r="L12" s="207" t="s">
        <v>11</v>
      </c>
      <c r="M12" s="634"/>
      <c r="N12" s="636"/>
    </row>
    <row r="13" spans="1:14" ht="30" customHeight="1" thickTop="1">
      <c r="A13" s="637">
        <v>3</v>
      </c>
      <c r="B13" s="639" t="s">
        <v>185</v>
      </c>
      <c r="C13" s="640"/>
      <c r="D13" s="206" t="s">
        <v>217</v>
      </c>
      <c r="E13" s="264"/>
      <c r="F13" s="264"/>
      <c r="G13" s="264"/>
      <c r="H13" s="264"/>
      <c r="I13" s="202"/>
      <c r="J13" s="264"/>
      <c r="K13" s="264"/>
      <c r="L13" s="264"/>
      <c r="M13" s="264"/>
      <c r="N13" s="293"/>
    </row>
    <row r="14" spans="1:14" ht="30" customHeight="1">
      <c r="A14" s="638"/>
      <c r="B14" s="641"/>
      <c r="C14" s="642"/>
      <c r="D14" s="104" t="s">
        <v>218</v>
      </c>
      <c r="E14" s="239"/>
      <c r="F14" s="239"/>
      <c r="G14" s="239"/>
      <c r="H14" s="239"/>
      <c r="I14" s="295"/>
      <c r="J14" s="239"/>
      <c r="K14" s="239"/>
      <c r="L14" s="239"/>
      <c r="M14" s="239"/>
      <c r="N14" s="294"/>
    </row>
    <row r="15" spans="1:14" ht="30" customHeight="1">
      <c r="A15" s="638"/>
      <c r="B15" s="641"/>
      <c r="C15" s="642"/>
      <c r="D15" s="104" t="s">
        <v>219</v>
      </c>
      <c r="E15" s="239"/>
      <c r="F15" s="239"/>
      <c r="G15" s="239"/>
      <c r="H15" s="239"/>
      <c r="I15" s="295"/>
      <c r="J15" s="239"/>
      <c r="K15" s="239"/>
      <c r="L15" s="239"/>
      <c r="M15" s="239"/>
      <c r="N15" s="294"/>
    </row>
    <row r="16" spans="1:14" ht="18" customHeight="1">
      <c r="A16" s="638"/>
      <c r="B16" s="641"/>
      <c r="C16" s="642"/>
      <c r="D16" s="104" t="s">
        <v>220</v>
      </c>
      <c r="E16" s="239"/>
      <c r="F16" s="239"/>
      <c r="G16" s="239"/>
      <c r="H16" s="239"/>
      <c r="I16" s="295"/>
      <c r="J16" s="239"/>
      <c r="K16" s="239"/>
      <c r="L16" s="239"/>
      <c r="M16" s="239"/>
      <c r="N16" s="294"/>
    </row>
    <row r="17" spans="1:14" ht="30" customHeight="1">
      <c r="A17" s="638"/>
      <c r="B17" s="641"/>
      <c r="C17" s="642"/>
      <c r="D17" s="104" t="s">
        <v>221</v>
      </c>
      <c r="E17" s="239"/>
      <c r="F17" s="239"/>
      <c r="G17" s="239"/>
      <c r="H17" s="239"/>
      <c r="I17" s="295"/>
      <c r="J17" s="239"/>
      <c r="K17" s="239"/>
      <c r="L17" s="239"/>
      <c r="M17" s="239"/>
      <c r="N17" s="294"/>
    </row>
    <row r="18" spans="1:14" ht="30" customHeight="1">
      <c r="A18" s="638"/>
      <c r="B18" s="641"/>
      <c r="C18" s="642"/>
      <c r="D18" s="104" t="s">
        <v>222</v>
      </c>
      <c r="E18" s="239"/>
      <c r="F18" s="239"/>
      <c r="G18" s="239"/>
      <c r="H18" s="239"/>
      <c r="I18" s="295"/>
      <c r="J18" s="239"/>
      <c r="K18" s="239"/>
      <c r="L18" s="239"/>
      <c r="M18" s="239"/>
      <c r="N18" s="294"/>
    </row>
    <row r="19" spans="1:14" ht="21" customHeight="1">
      <c r="A19" s="638"/>
      <c r="B19" s="641"/>
      <c r="C19" s="642"/>
      <c r="D19" s="104" t="s">
        <v>223</v>
      </c>
      <c r="E19" s="239"/>
      <c r="F19" s="239"/>
      <c r="G19" s="239"/>
      <c r="H19" s="239"/>
      <c r="I19" s="295"/>
      <c r="J19" s="239"/>
      <c r="K19" s="239"/>
      <c r="L19" s="239"/>
      <c r="M19" s="239"/>
      <c r="N19" s="294"/>
    </row>
    <row r="20" spans="1:14" ht="18" customHeight="1">
      <c r="A20" s="638"/>
      <c r="B20" s="641"/>
      <c r="C20" s="642"/>
      <c r="D20" s="104" t="s">
        <v>224</v>
      </c>
      <c r="E20" s="239"/>
      <c r="F20" s="239"/>
      <c r="G20" s="239"/>
      <c r="H20" s="239"/>
      <c r="I20" s="295"/>
      <c r="J20" s="239"/>
      <c r="K20" s="239"/>
      <c r="L20" s="239"/>
      <c r="M20" s="239"/>
      <c r="N20" s="294"/>
    </row>
    <row r="21" spans="1:14" ht="21" customHeight="1">
      <c r="A21" s="638"/>
      <c r="B21" s="641"/>
      <c r="C21" s="642"/>
      <c r="D21" s="104" t="s">
        <v>225</v>
      </c>
      <c r="E21" s="239"/>
      <c r="F21" s="239"/>
      <c r="G21" s="239"/>
      <c r="H21" s="239"/>
      <c r="I21" s="295"/>
      <c r="J21" s="239"/>
      <c r="K21" s="239"/>
      <c r="L21" s="239"/>
      <c r="M21" s="239"/>
      <c r="N21" s="294"/>
    </row>
    <row r="22" spans="1:14" ht="18" customHeight="1">
      <c r="A22" s="638"/>
      <c r="B22" s="643"/>
      <c r="C22" s="644"/>
      <c r="D22" s="104" t="s">
        <v>226</v>
      </c>
      <c r="E22" s="239"/>
      <c r="F22" s="239"/>
      <c r="G22" s="239"/>
      <c r="H22" s="239"/>
      <c r="I22" s="295"/>
      <c r="J22" s="239"/>
      <c r="K22" s="239"/>
      <c r="L22" s="239"/>
      <c r="M22" s="239"/>
      <c r="N22" s="294"/>
    </row>
    <row r="23" spans="1:14" ht="35.1" customHeight="1" thickBot="1"/>
    <row r="24" spans="1:14" ht="15.75" thickBot="1">
      <c r="A24" s="609" t="s">
        <v>270</v>
      </c>
      <c r="B24" s="610"/>
      <c r="C24" s="610"/>
      <c r="D24" s="610"/>
      <c r="E24" s="610"/>
      <c r="F24" s="610"/>
      <c r="G24" s="610"/>
      <c r="H24" s="610"/>
      <c r="I24" s="611"/>
      <c r="J24" s="19"/>
      <c r="K24" s="612" t="s">
        <v>272</v>
      </c>
      <c r="L24" s="613"/>
      <c r="M24" s="613"/>
      <c r="N24" s="614"/>
    </row>
    <row r="25" spans="1:14">
      <c r="A25" s="615" t="s">
        <v>20</v>
      </c>
      <c r="B25" s="616"/>
      <c r="C25" s="137"/>
      <c r="D25" s="617" t="s">
        <v>228</v>
      </c>
      <c r="E25" s="617"/>
      <c r="F25" s="617"/>
      <c r="G25" s="617"/>
      <c r="H25" s="138"/>
      <c r="I25" s="141" t="s">
        <v>150</v>
      </c>
      <c r="J25" s="132"/>
      <c r="K25" s="618"/>
      <c r="L25" s="619"/>
      <c r="M25" s="619"/>
      <c r="N25" s="620"/>
    </row>
    <row r="26" spans="1:14" ht="5.0999999999999996" customHeight="1">
      <c r="A26" s="133"/>
      <c r="B26" s="134"/>
      <c r="C26" s="134"/>
      <c r="D26" s="134"/>
      <c r="E26" s="134"/>
      <c r="F26" s="134"/>
      <c r="G26" s="134"/>
      <c r="H26" s="134"/>
      <c r="I26" s="135"/>
      <c r="J26" s="19"/>
      <c r="K26" s="621"/>
      <c r="L26" s="622"/>
      <c r="M26" s="622"/>
      <c r="N26" s="623"/>
    </row>
    <row r="27" spans="1:14" ht="45" customHeight="1">
      <c r="A27" s="627" t="s">
        <v>273</v>
      </c>
      <c r="B27" s="616"/>
      <c r="C27" s="134"/>
      <c r="D27" s="632">
        <f>'LISTE -  ELEVES'!C27</f>
        <v>0</v>
      </c>
      <c r="E27" s="632"/>
      <c r="F27" s="632"/>
      <c r="G27" s="632"/>
      <c r="H27" s="134"/>
      <c r="I27" s="142"/>
      <c r="J27" s="19"/>
      <c r="K27" s="621"/>
      <c r="L27" s="622"/>
      <c r="M27" s="622"/>
      <c r="N27" s="623"/>
    </row>
    <row r="28" spans="1:14" ht="5.0999999999999996" customHeight="1">
      <c r="A28" s="208"/>
      <c r="B28" s="209"/>
      <c r="C28" s="134"/>
      <c r="D28" s="134"/>
      <c r="E28" s="134"/>
      <c r="F28" s="134"/>
      <c r="G28" s="134"/>
      <c r="H28" s="134"/>
      <c r="I28" s="135"/>
      <c r="J28" s="19"/>
      <c r="K28" s="621"/>
      <c r="L28" s="622"/>
      <c r="M28" s="622"/>
      <c r="N28" s="623"/>
    </row>
    <row r="29" spans="1:14" ht="45" customHeight="1" thickBot="1">
      <c r="A29" s="629" t="s">
        <v>229</v>
      </c>
      <c r="B29" s="630"/>
      <c r="C29" s="136"/>
      <c r="D29" s="631"/>
      <c r="E29" s="631"/>
      <c r="F29" s="631"/>
      <c r="G29" s="631"/>
      <c r="H29" s="136"/>
      <c r="I29" s="143"/>
      <c r="J29" s="19"/>
      <c r="K29" s="624"/>
      <c r="L29" s="625"/>
      <c r="M29" s="625"/>
      <c r="N29" s="626"/>
    </row>
    <row r="30" spans="1:14" ht="35.1" customHeight="1" thickBot="1">
      <c r="A30" s="139"/>
      <c r="B30" s="139"/>
      <c r="C30" s="139"/>
      <c r="D30" s="139"/>
      <c r="E30" s="139"/>
      <c r="F30" s="139"/>
      <c r="G30" s="139"/>
      <c r="H30" s="139"/>
      <c r="I30" s="139"/>
      <c r="J30" s="19"/>
      <c r="K30" s="139"/>
      <c r="L30" s="139"/>
      <c r="M30" s="139"/>
      <c r="N30" s="139"/>
    </row>
    <row r="31" spans="1:14" ht="15.75" thickBot="1">
      <c r="A31" s="609" t="s">
        <v>271</v>
      </c>
      <c r="B31" s="610"/>
      <c r="C31" s="610"/>
      <c r="D31" s="610"/>
      <c r="E31" s="610"/>
      <c r="F31" s="610"/>
      <c r="G31" s="610"/>
      <c r="H31" s="610"/>
      <c r="I31" s="611"/>
      <c r="J31" s="19"/>
      <c r="K31" s="612" t="s">
        <v>272</v>
      </c>
      <c r="L31" s="613"/>
      <c r="M31" s="613"/>
      <c r="N31" s="614"/>
    </row>
    <row r="32" spans="1:14">
      <c r="A32" s="615" t="s">
        <v>20</v>
      </c>
      <c r="B32" s="616"/>
      <c r="C32" s="137"/>
      <c r="D32" s="617" t="s">
        <v>228</v>
      </c>
      <c r="E32" s="617"/>
      <c r="F32" s="617"/>
      <c r="G32" s="617"/>
      <c r="H32" s="138"/>
      <c r="I32" s="141" t="s">
        <v>150</v>
      </c>
      <c r="J32" s="132"/>
      <c r="K32" s="618"/>
      <c r="L32" s="619"/>
      <c r="M32" s="619"/>
      <c r="N32" s="620"/>
    </row>
    <row r="33" spans="1:14" ht="5.0999999999999996" customHeight="1">
      <c r="A33" s="208"/>
      <c r="B33" s="209"/>
      <c r="C33" s="134"/>
      <c r="D33" s="134"/>
      <c r="E33" s="134"/>
      <c r="F33" s="134"/>
      <c r="G33" s="134"/>
      <c r="H33" s="134"/>
      <c r="I33" s="135"/>
      <c r="J33" s="19"/>
      <c r="K33" s="621"/>
      <c r="L33" s="622"/>
      <c r="M33" s="622"/>
      <c r="N33" s="623"/>
    </row>
    <row r="34" spans="1:14" ht="45" customHeight="1">
      <c r="A34" s="627" t="s">
        <v>273</v>
      </c>
      <c r="B34" s="616"/>
      <c r="C34" s="134"/>
      <c r="D34" s="628" t="str">
        <f>'LISTE -  ELEVES'!H27</f>
        <v>Emile F. PROMENEUR</v>
      </c>
      <c r="E34" s="628"/>
      <c r="F34" s="628"/>
      <c r="G34" s="628"/>
      <c r="H34" s="134"/>
      <c r="I34" s="142"/>
      <c r="J34" s="19"/>
      <c r="K34" s="621"/>
      <c r="L34" s="622"/>
      <c r="M34" s="622"/>
      <c r="N34" s="623"/>
    </row>
    <row r="35" spans="1:14" ht="5.0999999999999996" customHeight="1">
      <c r="A35" s="208"/>
      <c r="B35" s="209"/>
      <c r="C35" s="134"/>
      <c r="D35" s="134"/>
      <c r="E35" s="134"/>
      <c r="F35" s="134"/>
      <c r="G35" s="134"/>
      <c r="H35" s="134"/>
      <c r="I35" s="135"/>
      <c r="J35" s="19"/>
      <c r="K35" s="621"/>
      <c r="L35" s="622"/>
      <c r="M35" s="622"/>
      <c r="N35" s="623"/>
    </row>
    <row r="36" spans="1:14" ht="45" customHeight="1" thickBot="1">
      <c r="A36" s="629" t="s">
        <v>229</v>
      </c>
      <c r="B36" s="630"/>
      <c r="C36" s="136"/>
      <c r="D36" s="631"/>
      <c r="E36" s="631"/>
      <c r="F36" s="631"/>
      <c r="G36" s="631"/>
      <c r="H36" s="136"/>
      <c r="I36" s="143"/>
      <c r="J36" s="19"/>
      <c r="K36" s="624"/>
      <c r="L36" s="625"/>
      <c r="M36" s="625"/>
      <c r="N36" s="626"/>
    </row>
    <row r="37" spans="1: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9" spans="1:14">
      <c r="N39" s="445" t="s">
        <v>441</v>
      </c>
    </row>
  </sheetData>
  <sheetProtection formatCells="0"/>
  <mergeCells count="38">
    <mergeCell ref="A2:N2"/>
    <mergeCell ref="A3:N3"/>
    <mergeCell ref="C6:G6"/>
    <mergeCell ref="H6:M6"/>
    <mergeCell ref="A9:N9"/>
    <mergeCell ref="A10:A12"/>
    <mergeCell ref="B10:C12"/>
    <mergeCell ref="D10:D12"/>
    <mergeCell ref="E10:I10"/>
    <mergeCell ref="J10:N10"/>
    <mergeCell ref="E11:E12"/>
    <mergeCell ref="F11:G11"/>
    <mergeCell ref="H11:H12"/>
    <mergeCell ref="I11:I12"/>
    <mergeCell ref="J11:J12"/>
    <mergeCell ref="K11:L11"/>
    <mergeCell ref="M11:M12"/>
    <mergeCell ref="N11:N12"/>
    <mergeCell ref="A13:A22"/>
    <mergeCell ref="B13:C22"/>
    <mergeCell ref="A24:I24"/>
    <mergeCell ref="K24:N24"/>
    <mergeCell ref="A25:B25"/>
    <mergeCell ref="D25:G25"/>
    <mergeCell ref="K25:N29"/>
    <mergeCell ref="A27:B27"/>
    <mergeCell ref="D27:G27"/>
    <mergeCell ref="A29:B29"/>
    <mergeCell ref="D29:G29"/>
    <mergeCell ref="A31:I31"/>
    <mergeCell ref="K31:N31"/>
    <mergeCell ref="A32:B32"/>
    <mergeCell ref="D32:G32"/>
    <mergeCell ref="K32:N36"/>
    <mergeCell ref="A34:B34"/>
    <mergeCell ref="D34:G34"/>
    <mergeCell ref="A36:B36"/>
    <mergeCell ref="D36:G3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00"/>
  </sheetPr>
  <dimension ref="A1:R112"/>
  <sheetViews>
    <sheetView topLeftCell="A27" workbookViewId="0">
      <selection activeCell="P54" sqref="P54"/>
    </sheetView>
  </sheetViews>
  <sheetFormatPr baseColWidth="10" defaultRowHeight="15"/>
  <cols>
    <col min="1" max="1" width="3.7109375" style="36" customWidth="1"/>
    <col min="2" max="2" width="15.7109375" style="36" customWidth="1"/>
    <col min="3" max="4" width="3.7109375" style="36" customWidth="1"/>
    <col min="5" max="5" width="29.28515625" style="36" customWidth="1"/>
    <col min="6" max="6" width="6.7109375" style="36" customWidth="1"/>
    <col min="7" max="10" width="2.7109375" style="36" customWidth="1"/>
    <col min="11" max="11" width="20.7109375" style="36" customWidth="1"/>
    <col min="12" max="12" width="6.7109375" style="36" customWidth="1"/>
    <col min="13" max="13" width="5.7109375" style="36" customWidth="1"/>
    <col min="14" max="14" width="1.7109375" style="36" customWidth="1"/>
    <col min="15" max="16384" width="11.42578125" style="36"/>
  </cols>
  <sheetData>
    <row r="1" spans="1:13">
      <c r="A1" s="662" t="s">
        <v>17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3">
      <c r="A2" s="541" t="s">
        <v>73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</row>
    <row r="3" spans="1:13">
      <c r="A3" s="519" t="s">
        <v>74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</row>
    <row r="4" spans="1:13" ht="12" customHeight="1">
      <c r="A4" s="663" t="s">
        <v>75</v>
      </c>
      <c r="B4" s="664"/>
      <c r="C4" s="664"/>
      <c r="D4" s="665" t="str">
        <f>'LISTE -  ELEVES'!C1</f>
        <v>Lycée des Métiers de l'Hôtellerie et du Tourisme "Archipel Guadeloupe"</v>
      </c>
      <c r="E4" s="665"/>
      <c r="F4" s="665"/>
      <c r="G4" s="665"/>
      <c r="H4" s="665"/>
      <c r="I4" s="665"/>
      <c r="J4" s="665"/>
      <c r="K4" s="665"/>
      <c r="L4" s="39"/>
      <c r="M4" s="39"/>
    </row>
    <row r="5" spans="1:13" ht="12" customHeight="1">
      <c r="A5" s="664"/>
      <c r="B5" s="664"/>
      <c r="C5" s="664"/>
      <c r="D5" s="665"/>
      <c r="E5" s="665"/>
      <c r="F5" s="665"/>
      <c r="G5" s="665"/>
      <c r="H5" s="665"/>
      <c r="I5" s="665"/>
      <c r="J5" s="665"/>
      <c r="K5" s="665"/>
      <c r="L5" s="696" t="s">
        <v>368</v>
      </c>
      <c r="M5" s="697"/>
    </row>
    <row r="6" spans="1:13" ht="9.9499999999999993" customHeight="1">
      <c r="A6" s="664"/>
      <c r="B6" s="664"/>
      <c r="C6" s="664"/>
      <c r="D6" s="666" t="s">
        <v>76</v>
      </c>
      <c r="E6" s="666"/>
      <c r="F6" s="668">
        <f>'LISTE -  ELEVES'!C25</f>
        <v>0</v>
      </c>
      <c r="G6" s="669"/>
      <c r="H6" s="669"/>
      <c r="I6" s="669"/>
      <c r="J6" s="669"/>
      <c r="K6" s="669"/>
      <c r="L6" s="698"/>
      <c r="M6" s="699"/>
    </row>
    <row r="7" spans="1:13" ht="15.95" customHeight="1">
      <c r="A7" s="664"/>
      <c r="B7" s="664"/>
      <c r="C7" s="664"/>
      <c r="D7" s="666"/>
      <c r="E7" s="666"/>
      <c r="F7" s="668"/>
      <c r="G7" s="669"/>
      <c r="H7" s="669"/>
      <c r="I7" s="669"/>
      <c r="J7" s="669"/>
      <c r="K7" s="669"/>
      <c r="L7" s="700" t="str">
        <f>'LISTE -  ELEVES'!D7</f>
        <v>201….</v>
      </c>
      <c r="M7" s="701"/>
    </row>
    <row r="8" spans="1:13" ht="8.1" customHeight="1">
      <c r="A8" s="664"/>
      <c r="B8" s="664"/>
      <c r="C8" s="664"/>
      <c r="D8" s="667"/>
      <c r="E8" s="667"/>
      <c r="F8" s="669"/>
      <c r="G8" s="669"/>
      <c r="H8" s="669"/>
      <c r="I8" s="669"/>
      <c r="J8" s="669"/>
      <c r="K8" s="669"/>
    </row>
    <row r="9" spans="1:13" s="40" customFormat="1" ht="14.25">
      <c r="A9" s="670" t="s">
        <v>77</v>
      </c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2"/>
    </row>
    <row r="10" spans="1:13" s="40" customFormat="1" ht="14.1" customHeight="1">
      <c r="A10" s="673" t="s">
        <v>78</v>
      </c>
      <c r="B10" s="674" t="s">
        <v>79</v>
      </c>
      <c r="C10" s="677" t="s">
        <v>80</v>
      </c>
      <c r="D10" s="678"/>
      <c r="E10" s="678"/>
      <c r="F10" s="679"/>
      <c r="G10" s="686" t="s">
        <v>81</v>
      </c>
      <c r="H10" s="686"/>
      <c r="I10" s="686"/>
      <c r="J10" s="686"/>
      <c r="K10" s="674" t="s">
        <v>82</v>
      </c>
      <c r="L10" s="687" t="s">
        <v>83</v>
      </c>
      <c r="M10" s="690" t="s">
        <v>84</v>
      </c>
    </row>
    <row r="11" spans="1:13" s="40" customFormat="1" ht="14.1" customHeight="1">
      <c r="A11" s="673"/>
      <c r="B11" s="675"/>
      <c r="C11" s="680"/>
      <c r="D11" s="681"/>
      <c r="E11" s="681"/>
      <c r="F11" s="682"/>
      <c r="G11" s="693" t="s">
        <v>7</v>
      </c>
      <c r="H11" s="694" t="s">
        <v>8</v>
      </c>
      <c r="I11" s="694"/>
      <c r="J11" s="695" t="s">
        <v>9</v>
      </c>
      <c r="K11" s="675"/>
      <c r="L11" s="688"/>
      <c r="M11" s="691"/>
    </row>
    <row r="12" spans="1:13" s="40" customFormat="1" ht="14.1" customHeight="1">
      <c r="A12" s="673"/>
      <c r="B12" s="676"/>
      <c r="C12" s="683"/>
      <c r="D12" s="684"/>
      <c r="E12" s="684"/>
      <c r="F12" s="685"/>
      <c r="G12" s="693"/>
      <c r="H12" s="41" t="s">
        <v>10</v>
      </c>
      <c r="I12" s="41" t="s">
        <v>11</v>
      </c>
      <c r="J12" s="695"/>
      <c r="K12" s="676"/>
      <c r="L12" s="689"/>
      <c r="M12" s="692"/>
    </row>
    <row r="13" spans="1:13" s="40" customFormat="1" ht="15" customHeight="1">
      <c r="A13" s="702" t="s">
        <v>85</v>
      </c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4"/>
    </row>
    <row r="14" spans="1:13" s="40" customFormat="1" ht="20.100000000000001" customHeight="1">
      <c r="A14" s="705">
        <v>1</v>
      </c>
      <c r="B14" s="706" t="s">
        <v>86</v>
      </c>
      <c r="C14" s="707" t="s">
        <v>87</v>
      </c>
      <c r="D14" s="707"/>
      <c r="E14" s="707"/>
      <c r="F14" s="707"/>
      <c r="G14" s="342"/>
      <c r="H14" s="342"/>
      <c r="I14" s="342"/>
      <c r="J14" s="342"/>
      <c r="K14" s="42" t="s">
        <v>88</v>
      </c>
      <c r="L14" s="708"/>
      <c r="M14" s="709" t="s">
        <v>354</v>
      </c>
    </row>
    <row r="15" spans="1:13" s="40" customFormat="1" ht="20.100000000000001" customHeight="1">
      <c r="A15" s="705"/>
      <c r="B15" s="706"/>
      <c r="C15" s="707" t="s">
        <v>89</v>
      </c>
      <c r="D15" s="707"/>
      <c r="E15" s="707"/>
      <c r="F15" s="707"/>
      <c r="G15" s="342"/>
      <c r="H15" s="342"/>
      <c r="I15" s="342"/>
      <c r="J15" s="342"/>
      <c r="K15" s="42" t="s">
        <v>90</v>
      </c>
      <c r="L15" s="708"/>
      <c r="M15" s="709"/>
    </row>
    <row r="16" spans="1:13" s="40" customFormat="1" ht="18" customHeight="1">
      <c r="A16" s="705"/>
      <c r="B16" s="706"/>
      <c r="C16" s="707" t="s">
        <v>91</v>
      </c>
      <c r="D16" s="707"/>
      <c r="E16" s="707"/>
      <c r="F16" s="707"/>
      <c r="G16" s="342"/>
      <c r="H16" s="342"/>
      <c r="I16" s="342"/>
      <c r="J16" s="342"/>
      <c r="K16" s="42" t="s">
        <v>92</v>
      </c>
      <c r="L16" s="708"/>
      <c r="M16" s="709"/>
    </row>
    <row r="17" spans="1:13" s="40" customFormat="1" ht="20.100000000000001" customHeight="1">
      <c r="A17" s="705">
        <v>4</v>
      </c>
      <c r="B17" s="718" t="s">
        <v>93</v>
      </c>
      <c r="C17" s="707" t="s">
        <v>94</v>
      </c>
      <c r="D17" s="707"/>
      <c r="E17" s="707"/>
      <c r="F17" s="707"/>
      <c r="G17" s="342"/>
      <c r="H17" s="342"/>
      <c r="I17" s="342"/>
      <c r="J17" s="342"/>
      <c r="K17" s="42" t="s">
        <v>95</v>
      </c>
      <c r="L17" s="708"/>
      <c r="M17" s="709"/>
    </row>
    <row r="18" spans="1:13" s="40" customFormat="1" ht="18" customHeight="1">
      <c r="A18" s="705"/>
      <c r="B18" s="718"/>
      <c r="C18" s="707" t="s">
        <v>96</v>
      </c>
      <c r="D18" s="707"/>
      <c r="E18" s="707"/>
      <c r="F18" s="707"/>
      <c r="G18" s="342"/>
      <c r="H18" s="342"/>
      <c r="I18" s="342"/>
      <c r="J18" s="342"/>
      <c r="K18" s="42" t="s">
        <v>97</v>
      </c>
      <c r="L18" s="708"/>
      <c r="M18" s="709"/>
    </row>
    <row r="19" spans="1:13" s="40" customFormat="1" ht="15" customHeight="1">
      <c r="A19" s="702" t="s">
        <v>98</v>
      </c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4"/>
    </row>
    <row r="20" spans="1:13" s="40" customFormat="1" ht="21.95" customHeight="1">
      <c r="A20" s="182">
        <v>1</v>
      </c>
      <c r="B20" s="44" t="s">
        <v>99</v>
      </c>
      <c r="C20" s="719" t="s">
        <v>100</v>
      </c>
      <c r="D20" s="719"/>
      <c r="E20" s="719"/>
      <c r="F20" s="719"/>
      <c r="G20" s="342"/>
      <c r="H20" s="342"/>
      <c r="I20" s="342"/>
      <c r="J20" s="342"/>
      <c r="K20" s="46" t="s">
        <v>101</v>
      </c>
      <c r="L20" s="343"/>
      <c r="M20" s="184" t="s">
        <v>355</v>
      </c>
    </row>
    <row r="21" spans="1:13" ht="21" customHeight="1">
      <c r="A21" s="720" t="s">
        <v>102</v>
      </c>
      <c r="B21" s="721"/>
      <c r="C21" s="45" t="s">
        <v>103</v>
      </c>
      <c r="D21" s="45" t="s">
        <v>104</v>
      </c>
      <c r="E21" s="722" t="s">
        <v>442</v>
      </c>
      <c r="F21" s="723"/>
      <c r="G21" s="723"/>
      <c r="H21" s="723"/>
      <c r="I21" s="723"/>
      <c r="J21" s="723"/>
      <c r="K21" s="723"/>
      <c r="L21" s="723"/>
      <c r="M21" s="724"/>
    </row>
    <row r="22" spans="1:13" ht="15.75">
      <c r="A22" s="705">
        <v>1</v>
      </c>
      <c r="B22" s="710" t="s">
        <v>105</v>
      </c>
      <c r="C22" s="351"/>
      <c r="D22" s="351"/>
      <c r="E22" s="717" t="s">
        <v>106</v>
      </c>
      <c r="F22" s="717"/>
      <c r="G22" s="341"/>
      <c r="H22" s="342"/>
      <c r="I22" s="342"/>
      <c r="J22" s="341"/>
      <c r="K22" s="710" t="s">
        <v>107</v>
      </c>
      <c r="L22" s="711"/>
      <c r="M22" s="714" t="s">
        <v>356</v>
      </c>
    </row>
    <row r="23" spans="1:13" ht="15.75">
      <c r="A23" s="705"/>
      <c r="B23" s="710"/>
      <c r="C23" s="351"/>
      <c r="D23" s="351"/>
      <c r="E23" s="717" t="s">
        <v>108</v>
      </c>
      <c r="F23" s="717"/>
      <c r="G23" s="341"/>
      <c r="H23" s="342"/>
      <c r="I23" s="342"/>
      <c r="J23" s="341"/>
      <c r="K23" s="710"/>
      <c r="L23" s="712"/>
      <c r="M23" s="715"/>
    </row>
    <row r="24" spans="1:13" ht="15" customHeight="1">
      <c r="A24" s="705"/>
      <c r="B24" s="710"/>
      <c r="C24" s="351"/>
      <c r="D24" s="351"/>
      <c r="E24" s="717" t="s">
        <v>109</v>
      </c>
      <c r="F24" s="717"/>
      <c r="G24" s="341"/>
      <c r="H24" s="342"/>
      <c r="I24" s="342"/>
      <c r="J24" s="341"/>
      <c r="K24" s="710"/>
      <c r="L24" s="712"/>
      <c r="M24" s="715"/>
    </row>
    <row r="25" spans="1:13" ht="15.75">
      <c r="A25" s="705"/>
      <c r="B25" s="710"/>
      <c r="C25" s="351"/>
      <c r="D25" s="351"/>
      <c r="E25" s="717" t="s">
        <v>110</v>
      </c>
      <c r="F25" s="717"/>
      <c r="G25" s="341"/>
      <c r="H25" s="342"/>
      <c r="I25" s="342"/>
      <c r="J25" s="341"/>
      <c r="K25" s="710"/>
      <c r="L25" s="712"/>
      <c r="M25" s="715"/>
    </row>
    <row r="26" spans="1:13" ht="15.75">
      <c r="A26" s="705"/>
      <c r="B26" s="710"/>
      <c r="C26" s="351"/>
      <c r="D26" s="351"/>
      <c r="E26" s="717" t="s">
        <v>111</v>
      </c>
      <c r="F26" s="717"/>
      <c r="G26" s="341"/>
      <c r="H26" s="342"/>
      <c r="I26" s="342"/>
      <c r="J26" s="341"/>
      <c r="K26" s="710"/>
      <c r="L26" s="712"/>
      <c r="M26" s="715"/>
    </row>
    <row r="27" spans="1:13" ht="15.75">
      <c r="A27" s="705"/>
      <c r="B27" s="710"/>
      <c r="C27" s="351"/>
      <c r="D27" s="351"/>
      <c r="E27" s="717" t="s">
        <v>112</v>
      </c>
      <c r="F27" s="717"/>
      <c r="G27" s="341"/>
      <c r="H27" s="342"/>
      <c r="I27" s="342"/>
      <c r="J27" s="341"/>
      <c r="K27" s="710"/>
      <c r="L27" s="712"/>
      <c r="M27" s="715"/>
    </row>
    <row r="28" spans="1:13" ht="15.75">
      <c r="A28" s="705"/>
      <c r="B28" s="710"/>
      <c r="C28" s="351"/>
      <c r="D28" s="351"/>
      <c r="E28" s="717" t="s">
        <v>113</v>
      </c>
      <c r="F28" s="717"/>
      <c r="G28" s="341"/>
      <c r="H28" s="342"/>
      <c r="I28" s="342"/>
      <c r="J28" s="341"/>
      <c r="K28" s="710"/>
      <c r="L28" s="712"/>
      <c r="M28" s="715"/>
    </row>
    <row r="29" spans="1:13" ht="20.100000000000001" customHeight="1">
      <c r="A29" s="705"/>
      <c r="B29" s="710"/>
      <c r="C29" s="351"/>
      <c r="D29" s="351"/>
      <c r="E29" s="725" t="s">
        <v>114</v>
      </c>
      <c r="F29" s="726"/>
      <c r="G29" s="341"/>
      <c r="H29" s="341"/>
      <c r="I29" s="341"/>
      <c r="J29" s="341"/>
      <c r="K29" s="710"/>
      <c r="L29" s="712"/>
      <c r="M29" s="715"/>
    </row>
    <row r="30" spans="1:13" ht="20.100000000000001" customHeight="1">
      <c r="A30" s="705"/>
      <c r="B30" s="710"/>
      <c r="C30" s="351"/>
      <c r="D30" s="351"/>
      <c r="E30" s="727" t="s">
        <v>115</v>
      </c>
      <c r="F30" s="727"/>
      <c r="G30" s="341"/>
      <c r="H30" s="341"/>
      <c r="I30" s="341"/>
      <c r="J30" s="341"/>
      <c r="K30" s="710"/>
      <c r="L30" s="712"/>
      <c r="M30" s="715"/>
    </row>
    <row r="31" spans="1:13" ht="15.75">
      <c r="A31" s="705"/>
      <c r="B31" s="710"/>
      <c r="C31" s="351"/>
      <c r="D31" s="351"/>
      <c r="E31" s="717" t="s">
        <v>116</v>
      </c>
      <c r="F31" s="717"/>
      <c r="G31" s="341"/>
      <c r="H31" s="341"/>
      <c r="I31" s="341"/>
      <c r="J31" s="341"/>
      <c r="K31" s="710"/>
      <c r="L31" s="712"/>
      <c r="M31" s="715"/>
    </row>
    <row r="32" spans="1:13" ht="15.75">
      <c r="A32" s="705"/>
      <c r="B32" s="710"/>
      <c r="C32" s="351"/>
      <c r="D32" s="351"/>
      <c r="E32" s="717" t="s">
        <v>256</v>
      </c>
      <c r="F32" s="717"/>
      <c r="G32" s="341"/>
      <c r="H32" s="341"/>
      <c r="I32" s="341"/>
      <c r="J32" s="341"/>
      <c r="K32" s="710"/>
      <c r="L32" s="713"/>
      <c r="M32" s="716"/>
    </row>
    <row r="33" spans="1:13" ht="15.75">
      <c r="A33" s="705"/>
      <c r="B33" s="706" t="s">
        <v>117</v>
      </c>
      <c r="C33" s="351"/>
      <c r="D33" s="351"/>
      <c r="E33" s="734" t="s">
        <v>118</v>
      </c>
      <c r="F33" s="734"/>
      <c r="G33" s="341"/>
      <c r="H33" s="341"/>
      <c r="I33" s="341"/>
      <c r="J33" s="341"/>
      <c r="K33" s="735" t="s">
        <v>119</v>
      </c>
      <c r="L33" s="711"/>
      <c r="M33" s="714" t="s">
        <v>356</v>
      </c>
    </row>
    <row r="34" spans="1:13" ht="15.75">
      <c r="A34" s="705"/>
      <c r="B34" s="706"/>
      <c r="C34" s="351"/>
      <c r="D34" s="351"/>
      <c r="E34" s="734" t="s">
        <v>340</v>
      </c>
      <c r="F34" s="734"/>
      <c r="G34" s="341"/>
      <c r="H34" s="341"/>
      <c r="I34" s="341"/>
      <c r="J34" s="341"/>
      <c r="K34" s="735"/>
      <c r="L34" s="712"/>
      <c r="M34" s="715"/>
    </row>
    <row r="35" spans="1:13" ht="21.95" customHeight="1">
      <c r="A35" s="705"/>
      <c r="B35" s="706"/>
      <c r="C35" s="351"/>
      <c r="D35" s="351"/>
      <c r="E35" s="727" t="s">
        <v>120</v>
      </c>
      <c r="F35" s="727"/>
      <c r="G35" s="341"/>
      <c r="H35" s="342"/>
      <c r="I35" s="342"/>
      <c r="J35" s="341"/>
      <c r="K35" s="735"/>
      <c r="L35" s="712"/>
      <c r="M35" s="715"/>
    </row>
    <row r="36" spans="1:13" ht="21.95" customHeight="1">
      <c r="A36" s="705"/>
      <c r="B36" s="706"/>
      <c r="C36" s="351"/>
      <c r="D36" s="351"/>
      <c r="E36" s="727" t="s">
        <v>178</v>
      </c>
      <c r="F36" s="727"/>
      <c r="G36" s="341"/>
      <c r="H36" s="342"/>
      <c r="I36" s="342"/>
      <c r="J36" s="341"/>
      <c r="K36" s="735"/>
      <c r="L36" s="712"/>
      <c r="M36" s="715"/>
    </row>
    <row r="37" spans="1:13" ht="15.75">
      <c r="A37" s="705"/>
      <c r="B37" s="706"/>
      <c r="C37" s="351"/>
      <c r="D37" s="351"/>
      <c r="E37" s="717" t="s">
        <v>121</v>
      </c>
      <c r="F37" s="717"/>
      <c r="G37" s="341"/>
      <c r="H37" s="342"/>
      <c r="I37" s="342"/>
      <c r="J37" s="341"/>
      <c r="K37" s="735"/>
      <c r="L37" s="712"/>
      <c r="M37" s="715"/>
    </row>
    <row r="38" spans="1:13" ht="15.75">
      <c r="A38" s="705"/>
      <c r="B38" s="706"/>
      <c r="C38" s="351"/>
      <c r="D38" s="351"/>
      <c r="E38" s="717" t="s">
        <v>122</v>
      </c>
      <c r="F38" s="717"/>
      <c r="G38" s="341"/>
      <c r="H38" s="342"/>
      <c r="I38" s="342"/>
      <c r="J38" s="341"/>
      <c r="K38" s="735"/>
      <c r="L38" s="712"/>
      <c r="M38" s="715"/>
    </row>
    <row r="39" spans="1:13" ht="15.75">
      <c r="A39" s="705"/>
      <c r="B39" s="706"/>
      <c r="C39" s="351"/>
      <c r="D39" s="351"/>
      <c r="E39" s="717" t="s">
        <v>123</v>
      </c>
      <c r="F39" s="717"/>
      <c r="G39" s="341"/>
      <c r="H39" s="342"/>
      <c r="I39" s="342"/>
      <c r="J39" s="341"/>
      <c r="K39" s="735"/>
      <c r="L39" s="713"/>
      <c r="M39" s="716"/>
    </row>
    <row r="40" spans="1:13" ht="12.95" customHeight="1">
      <c r="A40" s="705"/>
      <c r="B40" s="730" t="s">
        <v>124</v>
      </c>
      <c r="C40" s="731" t="s">
        <v>125</v>
      </c>
      <c r="D40" s="731"/>
      <c r="E40" s="731"/>
      <c r="F40" s="47" t="s">
        <v>103</v>
      </c>
      <c r="G40" s="341"/>
      <c r="H40" s="342"/>
      <c r="I40" s="342"/>
      <c r="J40" s="341"/>
      <c r="K40" s="732" t="s">
        <v>126</v>
      </c>
      <c r="L40" s="711"/>
      <c r="M40" s="714" t="s">
        <v>357</v>
      </c>
    </row>
    <row r="41" spans="1:13" ht="12.95" customHeight="1">
      <c r="A41" s="705"/>
      <c r="B41" s="730"/>
      <c r="C41" s="731"/>
      <c r="D41" s="731"/>
      <c r="E41" s="731"/>
      <c r="F41" s="47" t="s">
        <v>104</v>
      </c>
      <c r="G41" s="341"/>
      <c r="H41" s="342"/>
      <c r="I41" s="342"/>
      <c r="J41" s="341"/>
      <c r="K41" s="733"/>
      <c r="L41" s="712"/>
      <c r="M41" s="715"/>
    </row>
    <row r="42" spans="1:13" ht="12.95" customHeight="1">
      <c r="A42" s="705"/>
      <c r="B42" s="730"/>
      <c r="C42" s="731" t="s">
        <v>127</v>
      </c>
      <c r="D42" s="731"/>
      <c r="E42" s="731"/>
      <c r="F42" s="47" t="s">
        <v>103</v>
      </c>
      <c r="G42" s="341"/>
      <c r="H42" s="342"/>
      <c r="I42" s="342"/>
      <c r="J42" s="341"/>
      <c r="K42" s="733"/>
      <c r="L42" s="712"/>
      <c r="M42" s="715"/>
    </row>
    <row r="43" spans="1:13" ht="12.95" customHeight="1">
      <c r="A43" s="705"/>
      <c r="B43" s="730"/>
      <c r="C43" s="731"/>
      <c r="D43" s="731"/>
      <c r="E43" s="731"/>
      <c r="F43" s="47" t="s">
        <v>104</v>
      </c>
      <c r="G43" s="341"/>
      <c r="H43" s="342"/>
      <c r="I43" s="342"/>
      <c r="J43" s="341"/>
      <c r="K43" s="733"/>
      <c r="L43" s="713"/>
      <c r="M43" s="716"/>
    </row>
    <row r="44" spans="1:13" ht="18" customHeight="1">
      <c r="A44" s="705">
        <v>3</v>
      </c>
      <c r="B44" s="728" t="s">
        <v>128</v>
      </c>
      <c r="C44" s="729" t="s">
        <v>129</v>
      </c>
      <c r="D44" s="729"/>
      <c r="E44" s="729"/>
      <c r="F44" s="729"/>
      <c r="G44" s="341"/>
      <c r="H44" s="342"/>
      <c r="I44" s="342"/>
      <c r="J44" s="341"/>
      <c r="K44" s="48" t="s">
        <v>130</v>
      </c>
      <c r="L44" s="711"/>
      <c r="M44" s="714" t="s">
        <v>358</v>
      </c>
    </row>
    <row r="45" spans="1:13" ht="24.75">
      <c r="A45" s="705"/>
      <c r="B45" s="728"/>
      <c r="C45" s="729" t="s">
        <v>131</v>
      </c>
      <c r="D45" s="729"/>
      <c r="E45" s="729"/>
      <c r="F45" s="729"/>
      <c r="G45" s="341"/>
      <c r="H45" s="342"/>
      <c r="I45" s="342"/>
      <c r="J45" s="341"/>
      <c r="K45" s="48" t="s">
        <v>132</v>
      </c>
      <c r="L45" s="713"/>
      <c r="M45" s="716"/>
    </row>
    <row r="46" spans="1:13" ht="21.95" customHeight="1">
      <c r="A46" s="705">
        <v>5</v>
      </c>
      <c r="B46" s="730" t="s">
        <v>133</v>
      </c>
      <c r="C46" s="725" t="s">
        <v>134</v>
      </c>
      <c r="D46" s="737"/>
      <c r="E46" s="737"/>
      <c r="F46" s="726"/>
      <c r="G46" s="341"/>
      <c r="H46" s="342"/>
      <c r="I46" s="342"/>
      <c r="J46" s="341"/>
      <c r="K46" s="48" t="s">
        <v>135</v>
      </c>
      <c r="L46" s="711"/>
      <c r="M46" s="714" t="s">
        <v>177</v>
      </c>
    </row>
    <row r="47" spans="1:13" ht="21.95" customHeight="1">
      <c r="A47" s="705"/>
      <c r="B47" s="730"/>
      <c r="C47" s="745" t="s">
        <v>136</v>
      </c>
      <c r="D47" s="746"/>
      <c r="E47" s="746"/>
      <c r="F47" s="747"/>
      <c r="G47" s="341"/>
      <c r="H47" s="342"/>
      <c r="I47" s="342"/>
      <c r="J47" s="341"/>
      <c r="K47" s="48" t="s">
        <v>137</v>
      </c>
      <c r="L47" s="712"/>
      <c r="M47" s="715"/>
    </row>
    <row r="48" spans="1:13" ht="16.5">
      <c r="A48" s="705"/>
      <c r="B48" s="730"/>
      <c r="C48" s="725" t="s">
        <v>138</v>
      </c>
      <c r="D48" s="737"/>
      <c r="E48" s="737"/>
      <c r="F48" s="726"/>
      <c r="G48" s="341"/>
      <c r="H48" s="342"/>
      <c r="I48" s="342"/>
      <c r="J48" s="341"/>
      <c r="K48" s="163" t="s">
        <v>341</v>
      </c>
      <c r="L48" s="712"/>
      <c r="M48" s="715"/>
    </row>
    <row r="49" spans="1:13" ht="21.95" customHeight="1">
      <c r="A49" s="705"/>
      <c r="B49" s="730" t="s">
        <v>139</v>
      </c>
      <c r="C49" s="725" t="s">
        <v>140</v>
      </c>
      <c r="D49" s="737"/>
      <c r="E49" s="737"/>
      <c r="F49" s="726"/>
      <c r="G49" s="341"/>
      <c r="H49" s="342"/>
      <c r="I49" s="342"/>
      <c r="J49" s="341"/>
      <c r="K49" s="46" t="s">
        <v>101</v>
      </c>
      <c r="L49" s="712"/>
      <c r="M49" s="715"/>
    </row>
    <row r="50" spans="1:13" ht="12" customHeight="1">
      <c r="A50" s="705"/>
      <c r="B50" s="730"/>
      <c r="C50" s="731" t="s">
        <v>141</v>
      </c>
      <c r="D50" s="731"/>
      <c r="E50" s="731"/>
      <c r="F50" s="47" t="s">
        <v>103</v>
      </c>
      <c r="G50" s="341"/>
      <c r="H50" s="342"/>
      <c r="I50" s="342"/>
      <c r="J50" s="341"/>
      <c r="K50" s="736" t="s">
        <v>142</v>
      </c>
      <c r="L50" s="712"/>
      <c r="M50" s="715"/>
    </row>
    <row r="51" spans="1:13" ht="12" customHeight="1">
      <c r="A51" s="705"/>
      <c r="B51" s="730"/>
      <c r="C51" s="731"/>
      <c r="D51" s="731"/>
      <c r="E51" s="731"/>
      <c r="F51" s="47" t="s">
        <v>104</v>
      </c>
      <c r="G51" s="341"/>
      <c r="H51" s="342"/>
      <c r="I51" s="342"/>
      <c r="J51" s="341"/>
      <c r="K51" s="736"/>
      <c r="L51" s="712"/>
      <c r="M51" s="715"/>
    </row>
    <row r="52" spans="1:13" ht="21.95" customHeight="1">
      <c r="A52" s="705"/>
      <c r="B52" s="730"/>
      <c r="C52" s="725" t="s">
        <v>143</v>
      </c>
      <c r="D52" s="737"/>
      <c r="E52" s="737"/>
      <c r="F52" s="726"/>
      <c r="G52" s="341"/>
      <c r="H52" s="342"/>
      <c r="I52" s="342"/>
      <c r="J52" s="341"/>
      <c r="K52" s="46" t="s">
        <v>101</v>
      </c>
      <c r="L52" s="713"/>
      <c r="M52" s="716"/>
    </row>
    <row r="53" spans="1:13" s="49" customFormat="1" ht="12.75">
      <c r="A53" s="738" t="s">
        <v>144</v>
      </c>
      <c r="B53" s="739"/>
      <c r="C53" s="739"/>
      <c r="D53" s="739"/>
      <c r="E53" s="739"/>
      <c r="F53" s="739"/>
      <c r="G53" s="739"/>
      <c r="H53" s="739"/>
      <c r="I53" s="739"/>
      <c r="J53" s="739"/>
      <c r="K53" s="740"/>
      <c r="L53" s="748" t="str">
        <f>IF((L14)&gt;0,SUM(L14,L20,L22,L33,L40,L44,L46),"")</f>
        <v/>
      </c>
      <c r="M53" s="750" t="s">
        <v>401</v>
      </c>
    </row>
    <row r="54" spans="1:13">
      <c r="A54" s="741" t="s">
        <v>145</v>
      </c>
      <c r="B54" s="742"/>
      <c r="C54" s="742"/>
      <c r="D54" s="742"/>
      <c r="E54" s="742"/>
      <c r="F54" s="742"/>
      <c r="G54" s="742"/>
      <c r="H54" s="742"/>
      <c r="I54" s="742"/>
      <c r="J54" s="742"/>
      <c r="K54" s="743"/>
      <c r="L54" s="749"/>
      <c r="M54" s="751"/>
    </row>
    <row r="55" spans="1:13" ht="1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744" t="s">
        <v>146</v>
      </c>
      <c r="M55" s="744"/>
    </row>
    <row r="58" spans="1:13">
      <c r="A58" s="662" t="s">
        <v>17</v>
      </c>
      <c r="B58" s="662"/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</row>
    <row r="59" spans="1:13">
      <c r="A59" s="541" t="s">
        <v>73</v>
      </c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</row>
    <row r="60" spans="1:13">
      <c r="A60" s="519" t="s">
        <v>74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pans="1:13">
      <c r="A61" s="663" t="s">
        <v>75</v>
      </c>
      <c r="B61" s="664"/>
      <c r="C61" s="664"/>
      <c r="D61" s="752" t="str">
        <f>'LISTE -  ELEVES'!C1</f>
        <v>Lycée des Métiers de l'Hôtellerie et du Tourisme "Archipel Guadeloupe"</v>
      </c>
      <c r="E61" s="752"/>
      <c r="F61" s="752"/>
      <c r="G61" s="752"/>
      <c r="H61" s="752"/>
      <c r="I61" s="752"/>
      <c r="J61" s="752"/>
      <c r="K61" s="752"/>
      <c r="L61" s="39"/>
      <c r="M61" s="39"/>
    </row>
    <row r="62" spans="1:13">
      <c r="A62" s="664"/>
      <c r="B62" s="664"/>
      <c r="C62" s="664"/>
      <c r="D62" s="752"/>
      <c r="E62" s="752"/>
      <c r="F62" s="752"/>
      <c r="G62" s="752"/>
      <c r="H62" s="752"/>
      <c r="I62" s="752"/>
      <c r="J62" s="752"/>
      <c r="K62" s="752"/>
      <c r="L62" s="696" t="s">
        <v>368</v>
      </c>
      <c r="M62" s="697"/>
    </row>
    <row r="63" spans="1:13" ht="8.1" customHeight="1">
      <c r="A63" s="664"/>
      <c r="B63" s="664"/>
      <c r="C63" s="664"/>
      <c r="D63" s="753" t="s">
        <v>76</v>
      </c>
      <c r="E63" s="753"/>
      <c r="F63" s="668">
        <f>'LISTE -  ELEVES'!C25</f>
        <v>0</v>
      </c>
      <c r="G63" s="669"/>
      <c r="H63" s="669"/>
      <c r="I63" s="669"/>
      <c r="J63" s="669"/>
      <c r="K63" s="669"/>
      <c r="L63" s="698"/>
      <c r="M63" s="699"/>
    </row>
    <row r="64" spans="1:13" ht="8.1" customHeight="1">
      <c r="A64" s="664"/>
      <c r="B64" s="664"/>
      <c r="C64" s="664"/>
      <c r="D64" s="753"/>
      <c r="E64" s="753"/>
      <c r="F64" s="668"/>
      <c r="G64" s="669"/>
      <c r="H64" s="669"/>
      <c r="I64" s="669"/>
      <c r="J64" s="669"/>
      <c r="K64" s="669"/>
      <c r="L64" s="754" t="str">
        <f>'LISTE -  ELEVES'!D7</f>
        <v>201….</v>
      </c>
      <c r="M64" s="755"/>
    </row>
    <row r="65" spans="1:18">
      <c r="A65" s="664"/>
      <c r="B65" s="664"/>
      <c r="C65" s="664"/>
      <c r="D65" s="753"/>
      <c r="E65" s="753"/>
      <c r="F65" s="669"/>
      <c r="G65" s="669"/>
      <c r="H65" s="669"/>
      <c r="I65" s="669"/>
      <c r="J65" s="669"/>
      <c r="K65" s="669"/>
      <c r="L65" s="756"/>
      <c r="M65" s="751"/>
    </row>
    <row r="66" spans="1:18">
      <c r="A66" s="51"/>
      <c r="B66" s="51"/>
      <c r="C66" s="51"/>
      <c r="D66" s="52"/>
      <c r="E66" s="52"/>
      <c r="F66" s="53"/>
      <c r="G66" s="53"/>
      <c r="H66" s="53"/>
      <c r="I66" s="53"/>
      <c r="J66" s="53"/>
      <c r="K66" s="53"/>
    </row>
    <row r="67" spans="1:18">
      <c r="A67" s="51"/>
      <c r="B67" s="51"/>
      <c r="C67" s="51"/>
      <c r="D67" s="52"/>
      <c r="E67" s="52"/>
      <c r="F67" s="53"/>
      <c r="G67" s="53"/>
      <c r="H67" s="53"/>
      <c r="I67" s="53"/>
      <c r="J67" s="53"/>
      <c r="K67" s="53"/>
    </row>
    <row r="68" spans="1:18">
      <c r="A68" s="51"/>
      <c r="B68" s="51"/>
      <c r="C68" s="51"/>
      <c r="D68" s="52"/>
      <c r="E68" s="52"/>
      <c r="F68" s="53"/>
      <c r="G68" s="53"/>
      <c r="H68" s="53"/>
      <c r="I68" s="53"/>
      <c r="J68" s="53"/>
      <c r="K68" s="53"/>
    </row>
    <row r="69" spans="1:18">
      <c r="A69" s="51"/>
      <c r="B69" s="51"/>
      <c r="C69" s="51"/>
      <c r="D69" s="52"/>
      <c r="E69" s="52"/>
      <c r="F69" s="53"/>
      <c r="G69" s="53"/>
      <c r="H69" s="53"/>
      <c r="I69" s="53"/>
      <c r="J69" s="53"/>
      <c r="K69" s="53"/>
    </row>
    <row r="70" spans="1:18">
      <c r="A70" s="51"/>
      <c r="B70" s="51"/>
      <c r="C70" s="51"/>
      <c r="D70" s="52"/>
      <c r="E70" s="52"/>
      <c r="F70" s="53"/>
      <c r="G70" s="53"/>
      <c r="H70" s="53"/>
      <c r="I70" s="53"/>
      <c r="J70" s="53"/>
      <c r="K70" s="53"/>
    </row>
    <row r="74" spans="1:18" ht="15.75">
      <c r="A74" s="778" t="s">
        <v>147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</row>
    <row r="76" spans="1:18">
      <c r="R76" s="171"/>
    </row>
    <row r="77" spans="1:18">
      <c r="A77" s="779" t="s">
        <v>148</v>
      </c>
      <c r="B77" s="780"/>
      <c r="C77" s="780"/>
      <c r="D77" s="780"/>
      <c r="E77" s="780"/>
      <c r="F77" s="780"/>
      <c r="G77" s="780"/>
      <c r="H77" s="780"/>
      <c r="I77" s="780"/>
      <c r="J77" s="781"/>
      <c r="K77" s="779" t="s">
        <v>23</v>
      </c>
      <c r="L77" s="780"/>
      <c r="M77" s="781"/>
    </row>
    <row r="78" spans="1:18">
      <c r="A78" s="782" t="s">
        <v>342</v>
      </c>
      <c r="B78" s="783"/>
      <c r="C78" s="784" t="s">
        <v>149</v>
      </c>
      <c r="D78" s="783"/>
      <c r="E78" s="785"/>
      <c r="F78" s="783" t="s">
        <v>150</v>
      </c>
      <c r="G78" s="783"/>
      <c r="H78" s="783"/>
      <c r="I78" s="783"/>
      <c r="J78" s="786"/>
      <c r="K78" s="787"/>
      <c r="L78" s="788"/>
      <c r="M78" s="789"/>
    </row>
    <row r="79" spans="1:18" s="57" customFormat="1" ht="5.0999999999999996" customHeight="1">
      <c r="A79" s="54"/>
      <c r="B79" s="55"/>
      <c r="C79" s="55"/>
      <c r="D79" s="55"/>
      <c r="E79" s="55"/>
      <c r="F79" s="55"/>
      <c r="G79" s="55"/>
      <c r="H79" s="55"/>
      <c r="I79" s="55"/>
      <c r="J79" s="56"/>
      <c r="K79" s="790"/>
      <c r="L79" s="791"/>
      <c r="M79" s="792"/>
    </row>
    <row r="80" spans="1:18">
      <c r="A80" s="757" t="s">
        <v>151</v>
      </c>
      <c r="B80" s="758"/>
      <c r="C80" s="763" t="str">
        <f>'LISTE -  ELEVES'!H27</f>
        <v>Emile F. PROMENEUR</v>
      </c>
      <c r="D80" s="764"/>
      <c r="E80" s="765"/>
      <c r="F80" s="58"/>
      <c r="G80" s="58"/>
      <c r="H80" s="58"/>
      <c r="I80" s="58"/>
      <c r="J80" s="59"/>
      <c r="K80" s="790"/>
      <c r="L80" s="791"/>
      <c r="M80" s="792"/>
    </row>
    <row r="81" spans="1:13">
      <c r="A81" s="757"/>
      <c r="B81" s="758"/>
      <c r="C81" s="763"/>
      <c r="D81" s="764"/>
      <c r="E81" s="765"/>
      <c r="F81" s="58"/>
      <c r="G81" s="58"/>
      <c r="H81" s="58"/>
      <c r="I81" s="58"/>
      <c r="J81" s="59"/>
      <c r="K81" s="790"/>
      <c r="L81" s="791"/>
      <c r="M81" s="792"/>
    </row>
    <row r="82" spans="1:13">
      <c r="A82" s="757"/>
      <c r="B82" s="758"/>
      <c r="C82" s="766"/>
      <c r="D82" s="767"/>
      <c r="E82" s="768"/>
      <c r="F82" s="58"/>
      <c r="G82" s="58"/>
      <c r="H82" s="58"/>
      <c r="I82" s="58"/>
      <c r="J82" s="59"/>
      <c r="K82" s="790"/>
      <c r="L82" s="791"/>
      <c r="M82" s="792"/>
    </row>
    <row r="83" spans="1:13">
      <c r="A83" s="757"/>
      <c r="B83" s="758"/>
      <c r="C83" s="172"/>
      <c r="D83" s="173"/>
      <c r="E83" s="174"/>
      <c r="F83" s="60"/>
      <c r="G83" s="60"/>
      <c r="H83" s="60"/>
      <c r="I83" s="60"/>
      <c r="J83" s="61"/>
      <c r="K83" s="790"/>
      <c r="L83" s="791"/>
      <c r="M83" s="792"/>
    </row>
    <row r="84" spans="1:13" ht="5.0999999999999996" customHeight="1">
      <c r="A84" s="62"/>
      <c r="B84" s="63"/>
      <c r="C84" s="39"/>
      <c r="D84" s="39"/>
      <c r="E84" s="39"/>
      <c r="F84" s="39"/>
      <c r="G84" s="39"/>
      <c r="H84" s="39"/>
      <c r="I84" s="39"/>
      <c r="J84" s="64"/>
      <c r="K84" s="790"/>
      <c r="L84" s="791"/>
      <c r="M84" s="792"/>
    </row>
    <row r="85" spans="1:13">
      <c r="A85" s="757" t="s">
        <v>152</v>
      </c>
      <c r="B85" s="758"/>
      <c r="C85" s="796"/>
      <c r="D85" s="797"/>
      <c r="E85" s="798"/>
      <c r="F85" s="60"/>
      <c r="G85" s="60"/>
      <c r="H85" s="60"/>
      <c r="I85" s="60"/>
      <c r="J85" s="61"/>
      <c r="K85" s="790"/>
      <c r="L85" s="791"/>
      <c r="M85" s="792"/>
    </row>
    <row r="86" spans="1:13">
      <c r="A86" s="757"/>
      <c r="B86" s="758"/>
      <c r="C86" s="796"/>
      <c r="D86" s="797"/>
      <c r="E86" s="798"/>
      <c r="F86" s="60"/>
      <c r="G86" s="60"/>
      <c r="H86" s="60"/>
      <c r="I86" s="60"/>
      <c r="J86" s="61"/>
      <c r="K86" s="790"/>
      <c r="L86" s="791"/>
      <c r="M86" s="792"/>
    </row>
    <row r="87" spans="1:13">
      <c r="A87" s="757"/>
      <c r="B87" s="758"/>
      <c r="C87" s="796"/>
      <c r="D87" s="797"/>
      <c r="E87" s="798"/>
      <c r="F87" s="60"/>
      <c r="G87" s="60"/>
      <c r="H87" s="60"/>
      <c r="I87" s="60"/>
      <c r="J87" s="61"/>
      <c r="K87" s="790"/>
      <c r="L87" s="791"/>
      <c r="M87" s="792"/>
    </row>
    <row r="88" spans="1:13">
      <c r="A88" s="757"/>
      <c r="B88" s="758"/>
      <c r="C88" s="796"/>
      <c r="D88" s="797"/>
      <c r="E88" s="798"/>
      <c r="F88" s="60"/>
      <c r="G88" s="60"/>
      <c r="H88" s="60"/>
      <c r="I88" s="60"/>
      <c r="J88" s="61"/>
      <c r="K88" s="790"/>
      <c r="L88" s="791"/>
      <c r="M88" s="792"/>
    </row>
    <row r="89" spans="1:13">
      <c r="A89" s="757"/>
      <c r="B89" s="758"/>
      <c r="C89" s="796"/>
      <c r="D89" s="797"/>
      <c r="E89" s="798"/>
      <c r="F89" s="60"/>
      <c r="G89" s="60"/>
      <c r="H89" s="60"/>
      <c r="I89" s="60"/>
      <c r="J89" s="61"/>
      <c r="K89" s="790"/>
      <c r="L89" s="791"/>
      <c r="M89" s="792"/>
    </row>
    <row r="90" spans="1:13">
      <c r="A90" s="759"/>
      <c r="B90" s="760"/>
      <c r="C90" s="799"/>
      <c r="D90" s="800"/>
      <c r="E90" s="801"/>
      <c r="F90" s="65"/>
      <c r="G90" s="65"/>
      <c r="H90" s="65"/>
      <c r="I90" s="65"/>
      <c r="J90" s="66"/>
      <c r="K90" s="793"/>
      <c r="L90" s="794"/>
      <c r="M90" s="795"/>
    </row>
    <row r="96" spans="1:13" ht="15" customHeight="1">
      <c r="K96" s="769" t="str">
        <f>L53</f>
        <v/>
      </c>
      <c r="L96" s="772" t="s">
        <v>153</v>
      </c>
      <c r="M96" s="773"/>
    </row>
    <row r="97" spans="5:13" ht="20.25">
      <c r="E97" s="761" t="s">
        <v>154</v>
      </c>
      <c r="F97" s="761"/>
      <c r="K97" s="770"/>
      <c r="L97" s="774"/>
      <c r="M97" s="775"/>
    </row>
    <row r="98" spans="5:13" ht="15" customHeight="1">
      <c r="K98" s="771"/>
      <c r="L98" s="776"/>
      <c r="M98" s="777"/>
    </row>
    <row r="105" spans="5:13">
      <c r="K105" s="67" t="s">
        <v>155</v>
      </c>
    </row>
    <row r="106" spans="5:13">
      <c r="K106" s="357" t="s">
        <v>417</v>
      </c>
    </row>
    <row r="112" spans="5:13" ht="15" customHeight="1">
      <c r="J112" s="762" t="s">
        <v>156</v>
      </c>
      <c r="K112" s="762"/>
      <c r="L112" s="762"/>
      <c r="M112" s="762"/>
    </row>
  </sheetData>
  <sheetProtection password="D031" sheet="1" objects="1" scenarios="1" formatCells="0"/>
  <mergeCells count="117">
    <mergeCell ref="A80:B83"/>
    <mergeCell ref="A85:B90"/>
    <mergeCell ref="E97:F97"/>
    <mergeCell ref="J112:M112"/>
    <mergeCell ref="C80:E81"/>
    <mergeCell ref="C82:E82"/>
    <mergeCell ref="K96:K98"/>
    <mergeCell ref="L96:M98"/>
    <mergeCell ref="A74:M74"/>
    <mergeCell ref="A77:J77"/>
    <mergeCell ref="K77:M77"/>
    <mergeCell ref="A78:B78"/>
    <mergeCell ref="C78:E78"/>
    <mergeCell ref="F78:J78"/>
    <mergeCell ref="K78:M90"/>
    <mergeCell ref="C85:E90"/>
    <mergeCell ref="A58:M58"/>
    <mergeCell ref="A59:M59"/>
    <mergeCell ref="A60:M60"/>
    <mergeCell ref="A61:C65"/>
    <mergeCell ref="D61:K62"/>
    <mergeCell ref="D63:E65"/>
    <mergeCell ref="F63:K65"/>
    <mergeCell ref="L62:M63"/>
    <mergeCell ref="L64:M65"/>
    <mergeCell ref="K50:K51"/>
    <mergeCell ref="C52:F52"/>
    <mergeCell ref="A53:K53"/>
    <mergeCell ref="A54:K54"/>
    <mergeCell ref="L55:M55"/>
    <mergeCell ref="A46:A52"/>
    <mergeCell ref="B46:B48"/>
    <mergeCell ref="C46:F46"/>
    <mergeCell ref="L46:L52"/>
    <mergeCell ref="M46:M52"/>
    <mergeCell ref="C47:F47"/>
    <mergeCell ref="C48:F48"/>
    <mergeCell ref="B49:B52"/>
    <mergeCell ref="C49:F49"/>
    <mergeCell ref="C50:E51"/>
    <mergeCell ref="L53:L54"/>
    <mergeCell ref="M53:M54"/>
    <mergeCell ref="A44:A45"/>
    <mergeCell ref="B44:B45"/>
    <mergeCell ref="C44:F44"/>
    <mergeCell ref="L44:L45"/>
    <mergeCell ref="M44:M45"/>
    <mergeCell ref="C45:F45"/>
    <mergeCell ref="E39:F39"/>
    <mergeCell ref="B40:B43"/>
    <mergeCell ref="C40:E41"/>
    <mergeCell ref="K40:K43"/>
    <mergeCell ref="L40:L43"/>
    <mergeCell ref="M40:M43"/>
    <mergeCell ref="C42:E43"/>
    <mergeCell ref="B33:B39"/>
    <mergeCell ref="E33:F33"/>
    <mergeCell ref="K33:K39"/>
    <mergeCell ref="L33:L39"/>
    <mergeCell ref="M33:M39"/>
    <mergeCell ref="E34:F34"/>
    <mergeCell ref="E35:F35"/>
    <mergeCell ref="E36:F36"/>
    <mergeCell ref="E37:F37"/>
    <mergeCell ref="E38:F38"/>
    <mergeCell ref="K22:K32"/>
    <mergeCell ref="L22:L32"/>
    <mergeCell ref="M22:M32"/>
    <mergeCell ref="E23:F23"/>
    <mergeCell ref="E24:F24"/>
    <mergeCell ref="E25:F25"/>
    <mergeCell ref="E26:F26"/>
    <mergeCell ref="B17:B18"/>
    <mergeCell ref="C17:F17"/>
    <mergeCell ref="C18:F18"/>
    <mergeCell ref="A19:M19"/>
    <mergeCell ref="C20:F20"/>
    <mergeCell ref="A21:B21"/>
    <mergeCell ref="E21:M21"/>
    <mergeCell ref="E27:F27"/>
    <mergeCell ref="E28:F28"/>
    <mergeCell ref="E29:F29"/>
    <mergeCell ref="E30:F30"/>
    <mergeCell ref="E31:F31"/>
    <mergeCell ref="E32:F32"/>
    <mergeCell ref="A22:A43"/>
    <mergeCell ref="B22:B32"/>
    <mergeCell ref="E22:F22"/>
    <mergeCell ref="A13:M13"/>
    <mergeCell ref="A14:A16"/>
    <mergeCell ref="B14:B16"/>
    <mergeCell ref="C14:F14"/>
    <mergeCell ref="L14:L18"/>
    <mergeCell ref="M14:M18"/>
    <mergeCell ref="C15:F15"/>
    <mergeCell ref="C16:F16"/>
    <mergeCell ref="A17:A18"/>
    <mergeCell ref="A1:M1"/>
    <mergeCell ref="A2:M2"/>
    <mergeCell ref="A3:M3"/>
    <mergeCell ref="A4:C8"/>
    <mergeCell ref="D4:K5"/>
    <mergeCell ref="D6:E8"/>
    <mergeCell ref="F6:K8"/>
    <mergeCell ref="A9:M9"/>
    <mergeCell ref="A10:A12"/>
    <mergeCell ref="B10:B12"/>
    <mergeCell ref="C10:F12"/>
    <mergeCell ref="G10:J10"/>
    <mergeCell ref="K10:K12"/>
    <mergeCell ref="L10:L12"/>
    <mergeCell ref="M10:M12"/>
    <mergeCell ref="G11:G12"/>
    <mergeCell ref="H11:I11"/>
    <mergeCell ref="J11:J12"/>
    <mergeCell ref="L5:M6"/>
    <mergeCell ref="L7:M7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Q57"/>
  <sheetViews>
    <sheetView topLeftCell="A10" workbookViewId="0">
      <selection activeCell="Q25" sqref="Q25"/>
    </sheetView>
  </sheetViews>
  <sheetFormatPr baseColWidth="10" defaultRowHeight="15"/>
  <cols>
    <col min="1" max="1" width="3.7109375" style="36" customWidth="1"/>
    <col min="2" max="2" width="15.7109375" style="36" customWidth="1"/>
    <col min="3" max="4" width="3.7109375" style="36" customWidth="1"/>
    <col min="5" max="5" width="25.7109375" style="36" customWidth="1"/>
    <col min="6" max="6" width="6.7109375" style="36" customWidth="1"/>
    <col min="7" max="11" width="2.7109375" style="36" customWidth="1"/>
    <col min="12" max="12" width="18.7109375" style="36" customWidth="1"/>
    <col min="13" max="13" width="6.7109375" style="36" customWidth="1"/>
    <col min="14" max="14" width="5.7109375" style="36" customWidth="1"/>
    <col min="15" max="15" width="1.7109375" style="36" customWidth="1"/>
    <col min="16" max="16384" width="11.42578125" style="36"/>
  </cols>
  <sheetData>
    <row r="2" spans="1:14">
      <c r="A2" s="662" t="s">
        <v>17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</row>
    <row r="3" spans="1:14">
      <c r="A3" s="541" t="s">
        <v>73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>
      <c r="A4" s="519" t="s">
        <v>74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>
      <c r="A5" s="663" t="s">
        <v>75</v>
      </c>
      <c r="B5" s="664"/>
      <c r="C5" s="664"/>
      <c r="D5" s="752" t="str">
        <f>'LISTE -  ELEVES'!C1</f>
        <v>Lycée des Métiers de l'Hôtellerie et du Tourisme "Archipel Guadeloupe"</v>
      </c>
      <c r="E5" s="752"/>
      <c r="F5" s="752"/>
      <c r="G5" s="752"/>
      <c r="H5" s="752"/>
      <c r="I5" s="752"/>
      <c r="J5" s="752"/>
      <c r="K5" s="752"/>
      <c r="L5" s="752"/>
      <c r="M5" s="39"/>
      <c r="N5" s="39"/>
    </row>
    <row r="6" spans="1:14">
      <c r="A6" s="664"/>
      <c r="B6" s="664"/>
      <c r="C6" s="664"/>
      <c r="D6" s="752"/>
      <c r="E6" s="752"/>
      <c r="F6" s="752"/>
      <c r="G6" s="752"/>
      <c r="H6" s="752"/>
      <c r="I6" s="752"/>
      <c r="J6" s="752"/>
      <c r="K6" s="752"/>
      <c r="L6" s="752"/>
      <c r="M6" s="696" t="s">
        <v>368</v>
      </c>
      <c r="N6" s="697"/>
    </row>
    <row r="7" spans="1:14" ht="8.1" customHeight="1">
      <c r="A7" s="664"/>
      <c r="B7" s="664"/>
      <c r="C7" s="664"/>
      <c r="D7" s="753" t="s">
        <v>76</v>
      </c>
      <c r="E7" s="753"/>
      <c r="F7" s="836">
        <f>'LISTE -  ELEVES'!C25</f>
        <v>0</v>
      </c>
      <c r="G7" s="837"/>
      <c r="H7" s="837"/>
      <c r="I7" s="837"/>
      <c r="J7" s="837"/>
      <c r="K7" s="837"/>
      <c r="L7" s="837"/>
      <c r="M7" s="698"/>
      <c r="N7" s="699"/>
    </row>
    <row r="8" spans="1:14" ht="8.1" customHeight="1">
      <c r="A8" s="664"/>
      <c r="B8" s="664"/>
      <c r="C8" s="664"/>
      <c r="D8" s="753"/>
      <c r="E8" s="753"/>
      <c r="F8" s="836"/>
      <c r="G8" s="837"/>
      <c r="H8" s="837"/>
      <c r="I8" s="837"/>
      <c r="J8" s="837"/>
      <c r="K8" s="837"/>
      <c r="L8" s="837"/>
      <c r="M8" s="838" t="str">
        <f>'LISTE -  ELEVES'!D7</f>
        <v>201….</v>
      </c>
      <c r="N8" s="839"/>
    </row>
    <row r="9" spans="1:14">
      <c r="A9" s="664"/>
      <c r="B9" s="664"/>
      <c r="C9" s="664"/>
      <c r="D9" s="753"/>
      <c r="E9" s="753"/>
      <c r="F9" s="837"/>
      <c r="G9" s="837"/>
      <c r="H9" s="837"/>
      <c r="I9" s="837"/>
      <c r="J9" s="837"/>
      <c r="K9" s="837"/>
      <c r="L9" s="837"/>
      <c r="M9" s="840"/>
      <c r="N9" s="841"/>
    </row>
    <row r="12" spans="1:14" ht="15.75">
      <c r="A12" s="845" t="s">
        <v>147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</row>
    <row r="18" spans="1:14" ht="18">
      <c r="A18" s="846" t="s">
        <v>157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</row>
    <row r="20" spans="1:14" ht="15" customHeight="1" thickBot="1">
      <c r="A20" s="69"/>
      <c r="B20" s="69"/>
      <c r="C20" s="69"/>
      <c r="D20" s="69"/>
      <c r="E20" s="57"/>
      <c r="F20" s="70"/>
      <c r="G20" s="70"/>
    </row>
    <row r="21" spans="1:14" ht="15" customHeight="1" thickTop="1">
      <c r="A21" s="69"/>
      <c r="B21" s="69"/>
      <c r="C21" s="69"/>
      <c r="D21" s="69"/>
      <c r="E21" s="57"/>
      <c r="F21" s="807" t="str">
        <f>IF(('BEP -S1 en PFMP - P1'!I42)&gt;0,('BEP -S1 en PFMP - P1'!I42),"")</f>
        <v/>
      </c>
      <c r="G21" s="808"/>
      <c r="H21" s="808"/>
      <c r="I21" s="808"/>
      <c r="J21" s="809"/>
      <c r="K21" s="332"/>
      <c r="L21" s="816" t="s">
        <v>158</v>
      </c>
      <c r="M21" s="816"/>
      <c r="N21" s="816"/>
    </row>
    <row r="22" spans="1:14" ht="15" customHeight="1">
      <c r="A22" s="69"/>
      <c r="B22" s="69"/>
      <c r="C22" s="69"/>
      <c r="D22" s="69"/>
      <c r="E22" s="57"/>
      <c r="F22" s="810"/>
      <c r="G22" s="811"/>
      <c r="H22" s="811"/>
      <c r="I22" s="811"/>
      <c r="J22" s="812"/>
      <c r="K22" s="332"/>
      <c r="L22" s="816"/>
      <c r="M22" s="816"/>
      <c r="N22" s="816"/>
    </row>
    <row r="23" spans="1:14" ht="15" customHeight="1">
      <c r="A23" s="69"/>
      <c r="B23" s="69"/>
      <c r="C23" s="69"/>
      <c r="D23" s="69"/>
      <c r="E23" s="57"/>
      <c r="F23" s="810"/>
      <c r="G23" s="811"/>
      <c r="H23" s="811"/>
      <c r="I23" s="811"/>
      <c r="J23" s="812"/>
      <c r="K23" s="332"/>
      <c r="L23" s="816"/>
      <c r="M23" s="816"/>
      <c r="N23" s="816"/>
    </row>
    <row r="24" spans="1:14" ht="26.25" thickBot="1">
      <c r="A24" s="817" t="s">
        <v>159</v>
      </c>
      <c r="B24" s="818"/>
      <c r="C24" s="818"/>
      <c r="D24" s="818"/>
      <c r="E24" s="71"/>
      <c r="F24" s="813"/>
      <c r="G24" s="814"/>
      <c r="H24" s="814"/>
      <c r="I24" s="814"/>
      <c r="J24" s="815"/>
      <c r="K24" s="332"/>
      <c r="L24" s="816"/>
      <c r="M24" s="816"/>
      <c r="N24" s="816"/>
    </row>
    <row r="25" spans="1:14" ht="15" customHeight="1" thickTop="1">
      <c r="A25" s="818"/>
      <c r="B25" s="818"/>
      <c r="C25" s="818"/>
      <c r="D25" s="818"/>
      <c r="E25" s="72"/>
      <c r="F25" s="70"/>
      <c r="G25" s="70"/>
      <c r="H25" s="70"/>
      <c r="I25" s="70"/>
      <c r="J25" s="70"/>
      <c r="K25" s="70"/>
    </row>
    <row r="26" spans="1:14" ht="15" customHeight="1">
      <c r="A26" s="818"/>
      <c r="B26" s="818"/>
      <c r="C26" s="818"/>
      <c r="D26" s="818"/>
      <c r="E26" s="72"/>
      <c r="F26" s="70"/>
      <c r="G26" s="70"/>
      <c r="H26" s="70"/>
      <c r="I26" s="70"/>
      <c r="J26" s="70"/>
      <c r="K26" s="70"/>
    </row>
    <row r="27" spans="1:14" ht="6" customHeight="1">
      <c r="F27" s="73"/>
      <c r="G27" s="73"/>
      <c r="H27" s="73"/>
      <c r="I27" s="73"/>
      <c r="J27" s="73"/>
      <c r="K27" s="73"/>
    </row>
    <row r="28" spans="1:14" ht="15" customHeight="1" thickBot="1">
      <c r="A28" s="69"/>
      <c r="B28" s="69"/>
      <c r="C28" s="69"/>
      <c r="D28" s="69"/>
      <c r="F28" s="73"/>
      <c r="G28" s="73"/>
      <c r="K28" s="57"/>
    </row>
    <row r="29" spans="1:14" ht="15" customHeight="1" thickTop="1">
      <c r="A29" s="69"/>
      <c r="B29" s="69"/>
      <c r="C29" s="69"/>
      <c r="D29" s="69"/>
      <c r="F29" s="819" t="str">
        <f>IF(('BEP S2 Pratique en centre'!L53)&gt;0,('BEP S2 Pratique en centre'!L53),"")</f>
        <v/>
      </c>
      <c r="G29" s="820"/>
      <c r="H29" s="820"/>
      <c r="I29" s="820"/>
      <c r="J29" s="821"/>
      <c r="K29" s="332"/>
      <c r="L29" s="816" t="s">
        <v>153</v>
      </c>
      <c r="M29" s="816"/>
      <c r="N29" s="816"/>
    </row>
    <row r="30" spans="1:14" ht="15" customHeight="1">
      <c r="A30" s="69"/>
      <c r="B30" s="69"/>
      <c r="C30" s="69"/>
      <c r="D30" s="69"/>
      <c r="E30" s="57"/>
      <c r="F30" s="822"/>
      <c r="G30" s="823"/>
      <c r="H30" s="823"/>
      <c r="I30" s="823"/>
      <c r="J30" s="824"/>
      <c r="K30" s="332"/>
      <c r="L30" s="816"/>
      <c r="M30" s="816"/>
      <c r="N30" s="816"/>
    </row>
    <row r="31" spans="1:14" ht="15" customHeight="1">
      <c r="A31" s="69"/>
      <c r="B31" s="69"/>
      <c r="C31" s="69"/>
      <c r="D31" s="69"/>
      <c r="E31" s="57"/>
      <c r="F31" s="822"/>
      <c r="G31" s="823"/>
      <c r="H31" s="823"/>
      <c r="I31" s="823"/>
      <c r="J31" s="824"/>
      <c r="K31" s="332"/>
      <c r="L31" s="816"/>
      <c r="M31" s="816"/>
      <c r="N31" s="816"/>
    </row>
    <row r="32" spans="1:14" ht="15" customHeight="1" thickBot="1">
      <c r="A32" s="828" t="s">
        <v>160</v>
      </c>
      <c r="B32" s="803"/>
      <c r="C32" s="803"/>
      <c r="D32" s="803"/>
      <c r="E32" s="57"/>
      <c r="F32" s="825"/>
      <c r="G32" s="826"/>
      <c r="H32" s="826"/>
      <c r="I32" s="826"/>
      <c r="J32" s="827"/>
      <c r="K32" s="332"/>
      <c r="L32" s="816"/>
      <c r="M32" s="816"/>
      <c r="N32" s="816"/>
    </row>
    <row r="33" spans="1:17" ht="20.100000000000001" customHeight="1" thickTop="1">
      <c r="A33" s="803"/>
      <c r="B33" s="803"/>
      <c r="C33" s="803"/>
      <c r="D33" s="803"/>
      <c r="E33" s="71"/>
      <c r="F33" s="73"/>
      <c r="G33" s="73"/>
      <c r="H33" s="73"/>
      <c r="I33" s="73"/>
      <c r="J33" s="73"/>
      <c r="K33" s="73"/>
    </row>
    <row r="34" spans="1:17" ht="15" customHeight="1">
      <c r="A34" s="803"/>
      <c r="B34" s="803"/>
      <c r="C34" s="803"/>
      <c r="D34" s="803"/>
      <c r="E34" s="71"/>
      <c r="F34" s="806">
        <f>SUM(F21,F29)</f>
        <v>0</v>
      </c>
      <c r="G34" s="806"/>
      <c r="H34" s="806"/>
      <c r="I34" s="806"/>
      <c r="J34" s="806"/>
      <c r="K34" s="331"/>
    </row>
    <row r="35" spans="1:17" ht="15" customHeight="1">
      <c r="A35" s="802" t="s">
        <v>161</v>
      </c>
      <c r="B35" s="803"/>
      <c r="C35" s="803"/>
      <c r="D35" s="803"/>
      <c r="E35" s="71"/>
      <c r="L35" s="74"/>
    </row>
    <row r="36" spans="1:17" ht="18">
      <c r="A36" s="803"/>
      <c r="B36" s="803"/>
      <c r="C36" s="803"/>
      <c r="D36" s="803"/>
      <c r="E36" s="71"/>
    </row>
    <row r="37" spans="1:17" ht="15" customHeight="1">
      <c r="A37" s="803"/>
      <c r="B37" s="803"/>
      <c r="C37" s="803"/>
      <c r="D37" s="803"/>
    </row>
    <row r="38" spans="1:17" ht="15" customHeight="1">
      <c r="A38" s="252"/>
      <c r="B38" s="252"/>
      <c r="C38" s="252"/>
      <c r="D38" s="252"/>
    </row>
    <row r="39" spans="1:17" ht="15" customHeight="1"/>
    <row r="41" spans="1:17">
      <c r="K41" s="804" t="s">
        <v>162</v>
      </c>
      <c r="L41" s="805"/>
      <c r="M41" s="805"/>
    </row>
    <row r="42" spans="1:17">
      <c r="K42" s="805"/>
      <c r="L42" s="805"/>
      <c r="M42" s="805"/>
      <c r="Q42" s="263"/>
    </row>
    <row r="43" spans="1:17" ht="6" customHeight="1">
      <c r="L43" s="253"/>
      <c r="M43" s="253"/>
      <c r="N43" s="253"/>
    </row>
    <row r="44" spans="1:17" ht="15" customHeight="1">
      <c r="F44" s="842" t="str">
        <f>IF((F34)&gt;0,(F34),"")</f>
        <v/>
      </c>
      <c r="G44" s="842"/>
      <c r="H44" s="835" t="s">
        <v>163</v>
      </c>
      <c r="I44" s="835"/>
      <c r="J44" s="835"/>
      <c r="K44" s="835"/>
      <c r="L44" s="843" t="str">
        <f>IF((F34)&gt;0,SUM(F44/11),"")</f>
        <v/>
      </c>
      <c r="M44" s="816" t="s">
        <v>164</v>
      </c>
      <c r="N44" s="816"/>
    </row>
    <row r="45" spans="1:17" ht="15" customHeight="1">
      <c r="F45" s="842"/>
      <c r="G45" s="842"/>
      <c r="H45" s="835"/>
      <c r="I45" s="835"/>
      <c r="J45" s="835"/>
      <c r="K45" s="835"/>
      <c r="L45" s="844"/>
      <c r="M45" s="816"/>
      <c r="N45" s="816"/>
    </row>
    <row r="46" spans="1:17" ht="15" customHeight="1">
      <c r="F46" s="842"/>
      <c r="G46" s="842"/>
      <c r="H46" s="835"/>
      <c r="I46" s="835"/>
      <c r="J46" s="835"/>
      <c r="K46" s="835"/>
      <c r="L46" s="844"/>
      <c r="M46" s="816"/>
      <c r="N46" s="816"/>
    </row>
    <row r="47" spans="1:17" ht="15" customHeight="1">
      <c r="F47" s="842"/>
      <c r="G47" s="842"/>
      <c r="H47" s="835"/>
      <c r="I47" s="835"/>
      <c r="J47" s="835"/>
      <c r="K47" s="835"/>
      <c r="L47" s="844"/>
      <c r="M47" s="816"/>
      <c r="N47" s="816"/>
    </row>
    <row r="48" spans="1:17" ht="15" customHeight="1">
      <c r="F48" s="39"/>
      <c r="G48" s="254"/>
      <c r="H48" s="254"/>
      <c r="I48" s="254"/>
      <c r="L48" s="39"/>
      <c r="M48" s="255"/>
      <c r="N48" s="255"/>
    </row>
    <row r="51" spans="1:14" ht="15.75">
      <c r="A51" s="75" t="s">
        <v>165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</row>
    <row r="52" spans="1:14">
      <c r="A52" s="829"/>
      <c r="B52" s="830"/>
      <c r="C52" s="830"/>
      <c r="D52" s="830"/>
      <c r="E52" s="830"/>
      <c r="F52" s="830"/>
      <c r="G52" s="830"/>
      <c r="H52" s="830"/>
      <c r="I52" s="830"/>
      <c r="J52" s="830"/>
      <c r="K52" s="830"/>
      <c r="L52" s="830"/>
      <c r="M52" s="830"/>
      <c r="N52" s="831"/>
    </row>
    <row r="53" spans="1:14">
      <c r="A53" s="829"/>
      <c r="B53" s="830"/>
      <c r="C53" s="830"/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1"/>
    </row>
    <row r="54" spans="1:14">
      <c r="A54" s="829"/>
      <c r="B54" s="830"/>
      <c r="C54" s="830"/>
      <c r="D54" s="830"/>
      <c r="E54" s="830"/>
      <c r="F54" s="830"/>
      <c r="G54" s="830"/>
      <c r="H54" s="830"/>
      <c r="I54" s="830"/>
      <c r="J54" s="830"/>
      <c r="K54" s="830"/>
      <c r="L54" s="830"/>
      <c r="M54" s="830"/>
      <c r="N54" s="831"/>
    </row>
    <row r="55" spans="1:14">
      <c r="A55" s="829"/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1"/>
    </row>
    <row r="56" spans="1:14">
      <c r="A56" s="829"/>
      <c r="B56" s="830"/>
      <c r="C56" s="830"/>
      <c r="D56" s="830"/>
      <c r="E56" s="830"/>
      <c r="F56" s="830"/>
      <c r="G56" s="830"/>
      <c r="H56" s="830"/>
      <c r="I56" s="830"/>
      <c r="J56" s="830"/>
      <c r="K56" s="830"/>
      <c r="L56" s="830"/>
      <c r="M56" s="830"/>
      <c r="N56" s="831"/>
    </row>
    <row r="57" spans="1:14">
      <c r="A57" s="832"/>
      <c r="B57" s="833"/>
      <c r="C57" s="833"/>
      <c r="D57" s="833"/>
      <c r="E57" s="833"/>
      <c r="F57" s="833"/>
      <c r="G57" s="833"/>
      <c r="H57" s="833"/>
      <c r="I57" s="833"/>
      <c r="J57" s="833"/>
      <c r="K57" s="833"/>
      <c r="L57" s="833"/>
      <c r="M57" s="833"/>
      <c r="N57" s="834"/>
    </row>
  </sheetData>
  <sheetProtection password="D031" sheet="1" objects="1" scenarios="1" formatCells="0"/>
  <mergeCells count="25">
    <mergeCell ref="A52:N57"/>
    <mergeCell ref="H44:K47"/>
    <mergeCell ref="A2:N2"/>
    <mergeCell ref="A3:N3"/>
    <mergeCell ref="A4:N4"/>
    <mergeCell ref="A5:C9"/>
    <mergeCell ref="D5:L6"/>
    <mergeCell ref="M6:N7"/>
    <mergeCell ref="D7:E9"/>
    <mergeCell ref="F7:L9"/>
    <mergeCell ref="M8:N9"/>
    <mergeCell ref="F44:G47"/>
    <mergeCell ref="L44:L47"/>
    <mergeCell ref="M44:N47"/>
    <mergeCell ref="A12:N12"/>
    <mergeCell ref="A18:N18"/>
    <mergeCell ref="A35:D37"/>
    <mergeCell ref="K41:M42"/>
    <mergeCell ref="F34:J34"/>
    <mergeCell ref="F21:J24"/>
    <mergeCell ref="L21:N24"/>
    <mergeCell ref="A24:D26"/>
    <mergeCell ref="F29:J32"/>
    <mergeCell ref="L29:N32"/>
    <mergeCell ref="A32:D34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G55"/>
  <sheetViews>
    <sheetView workbookViewId="0">
      <selection activeCell="G7" sqref="G7:N8"/>
    </sheetView>
  </sheetViews>
  <sheetFormatPr baseColWidth="10" defaultRowHeight="15"/>
  <cols>
    <col min="1" max="1" width="35.7109375" customWidth="1"/>
    <col min="2" max="2" width="1.7109375" customWidth="1"/>
    <col min="3" max="5" width="4.7109375" customWidth="1"/>
    <col min="6" max="6" width="1.7109375" customWidth="1"/>
    <col min="7" max="7" width="3.7109375" customWidth="1"/>
    <col min="8" max="8" width="1.7109375" customWidth="1"/>
    <col min="9" max="12" width="4.7109375" customWidth="1"/>
    <col min="13" max="13" width="1.7109375" customWidth="1"/>
    <col min="14" max="15" width="2.7109375" customWidth="1"/>
    <col min="16" max="18" width="4.7109375" customWidth="1"/>
    <col min="19" max="19" width="2.85546875" customWidth="1"/>
    <col min="22" max="22" width="2.7109375" customWidth="1"/>
    <col min="23" max="24" width="8.7109375" customWidth="1"/>
    <col min="25" max="25" width="2.7109375" customWidth="1"/>
    <col min="26" max="26" width="15.7109375" customWidth="1"/>
    <col min="27" max="27" width="2.7109375" customWidth="1"/>
    <col min="28" max="28" width="13.7109375" customWidth="1"/>
    <col min="29" max="29" width="5.7109375" customWidth="1"/>
    <col min="30" max="31" width="6.7109375" customWidth="1"/>
    <col min="33" max="33" width="29" customWidth="1"/>
  </cols>
  <sheetData>
    <row r="1" spans="1:31">
      <c r="A1" s="7" t="s">
        <v>17</v>
      </c>
      <c r="T1" s="847" t="s">
        <v>17</v>
      </c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</row>
    <row r="2" spans="1:31" ht="16.5">
      <c r="A2" s="8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848" t="s">
        <v>64</v>
      </c>
      <c r="U2" s="848"/>
      <c r="V2" s="848"/>
      <c r="W2" s="848"/>
      <c r="X2" s="848"/>
      <c r="Y2" s="848"/>
      <c r="Z2" s="848"/>
      <c r="AA2" s="848"/>
      <c r="AB2" s="848"/>
      <c r="AC2" s="848"/>
      <c r="AD2" s="848"/>
      <c r="AE2" s="848"/>
    </row>
    <row r="3" spans="1:31" ht="5.0999999999999996" customHeight="1"/>
    <row r="4" spans="1:31" ht="15" customHeight="1">
      <c r="A4" s="849"/>
      <c r="B4" s="850" t="s">
        <v>0</v>
      </c>
      <c r="C4" s="850"/>
      <c r="D4" s="850"/>
      <c r="E4" s="850"/>
      <c r="F4" s="18"/>
      <c r="G4" s="851" t="str">
        <f>'LISTE -  ELEVES'!C1</f>
        <v>Lycée des Métiers de l'Hôtellerie et du Tourisme "Archipel Guadeloupe"</v>
      </c>
      <c r="H4" s="851"/>
      <c r="I4" s="851"/>
      <c r="J4" s="851"/>
      <c r="K4" s="851"/>
      <c r="L4" s="851"/>
      <c r="M4" s="851"/>
      <c r="N4" s="851"/>
      <c r="P4" s="853" t="s">
        <v>368</v>
      </c>
      <c r="Q4" s="859"/>
      <c r="R4" s="854"/>
      <c r="T4" s="849"/>
      <c r="U4" s="29"/>
      <c r="V4" s="29"/>
      <c r="W4" s="850" t="s">
        <v>0</v>
      </c>
      <c r="X4" s="850"/>
      <c r="Y4" s="18"/>
      <c r="Z4" s="852" t="str">
        <f>G4</f>
        <v>Lycée des Métiers de l'Hôtellerie et du Tourisme "Archipel Guadeloupe"</v>
      </c>
      <c r="AA4" s="852"/>
      <c r="AB4" s="852"/>
      <c r="AD4" s="853" t="s">
        <v>368</v>
      </c>
      <c r="AE4" s="854"/>
    </row>
    <row r="5" spans="1:31" ht="18.75" customHeight="1">
      <c r="A5" s="616"/>
      <c r="B5" s="850"/>
      <c r="C5" s="850"/>
      <c r="D5" s="850"/>
      <c r="E5" s="850"/>
      <c r="F5" s="18"/>
      <c r="G5" s="851"/>
      <c r="H5" s="851"/>
      <c r="I5" s="851"/>
      <c r="J5" s="851"/>
      <c r="K5" s="851"/>
      <c r="L5" s="851"/>
      <c r="M5" s="851"/>
      <c r="N5" s="851"/>
      <c r="P5" s="855"/>
      <c r="Q5" s="860"/>
      <c r="R5" s="856"/>
      <c r="T5" s="616"/>
      <c r="U5" s="30"/>
      <c r="V5" s="30"/>
      <c r="W5" s="850"/>
      <c r="X5" s="850"/>
      <c r="Y5" s="18"/>
      <c r="Z5" s="852"/>
      <c r="AA5" s="852"/>
      <c r="AB5" s="852"/>
      <c r="AD5" s="855"/>
      <c r="AE5" s="856"/>
    </row>
    <row r="6" spans="1:31" ht="5.0999999999999996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855" t="str">
        <f>'LISTE -  ELEVES'!D7</f>
        <v>201….</v>
      </c>
      <c r="Q6" s="860"/>
      <c r="R6" s="856"/>
      <c r="W6" s="19"/>
      <c r="X6" s="19"/>
      <c r="Y6" s="19"/>
      <c r="Z6" s="19"/>
      <c r="AA6" s="19"/>
      <c r="AB6" s="19"/>
      <c r="AD6" s="855" t="str">
        <f>'LISTE -  ELEVES'!D7</f>
        <v>201….</v>
      </c>
      <c r="AE6" s="856"/>
    </row>
    <row r="7" spans="1:31" ht="18.75" customHeight="1">
      <c r="B7" s="850" t="s">
        <v>1</v>
      </c>
      <c r="C7" s="850"/>
      <c r="D7" s="850"/>
      <c r="E7" s="850"/>
      <c r="F7" s="19"/>
      <c r="G7" s="865">
        <f>'LISTE -  ELEVES'!C25</f>
        <v>0</v>
      </c>
      <c r="H7" s="865"/>
      <c r="I7" s="865"/>
      <c r="J7" s="865"/>
      <c r="K7" s="865"/>
      <c r="L7" s="865"/>
      <c r="M7" s="865"/>
      <c r="N7" s="865"/>
      <c r="P7" s="857"/>
      <c r="Q7" s="861"/>
      <c r="R7" s="858"/>
      <c r="W7" s="850" t="s">
        <v>1</v>
      </c>
      <c r="X7" s="850"/>
      <c r="Y7" s="19"/>
      <c r="Z7" s="865">
        <f>G7</f>
        <v>0</v>
      </c>
      <c r="AA7" s="865"/>
      <c r="AB7" s="865"/>
      <c r="AD7" s="857"/>
      <c r="AE7" s="858"/>
    </row>
    <row r="8" spans="1:31" ht="18.75">
      <c r="B8" s="850"/>
      <c r="C8" s="850"/>
      <c r="D8" s="850"/>
      <c r="E8" s="850"/>
      <c r="F8" s="19"/>
      <c r="G8" s="865"/>
      <c r="H8" s="865"/>
      <c r="I8" s="865"/>
      <c r="J8" s="865"/>
      <c r="K8" s="865"/>
      <c r="L8" s="865"/>
      <c r="M8" s="865"/>
      <c r="N8" s="865"/>
      <c r="P8" s="210"/>
      <c r="Q8" s="210"/>
      <c r="R8" s="210"/>
      <c r="W8" s="850"/>
      <c r="X8" s="850"/>
      <c r="Y8" s="19"/>
      <c r="Z8" s="865"/>
      <c r="AA8" s="865"/>
      <c r="AB8" s="865"/>
      <c r="AD8" s="210"/>
      <c r="AE8" s="210"/>
    </row>
    <row r="9" spans="1:31" ht="5.0999999999999996" customHeight="1"/>
    <row r="10" spans="1:31" ht="15" customHeight="1">
      <c r="C10" s="866" t="s">
        <v>2</v>
      </c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T10" s="866" t="s">
        <v>2</v>
      </c>
      <c r="U10" s="866"/>
      <c r="V10" s="866"/>
      <c r="W10" s="866"/>
      <c r="X10" s="866"/>
      <c r="Y10" s="2"/>
      <c r="Z10" s="2"/>
      <c r="AA10" s="2"/>
      <c r="AB10" s="2"/>
      <c r="AC10" s="2"/>
    </row>
    <row r="11" spans="1:31">
      <c r="B11" s="2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T11" s="866"/>
      <c r="U11" s="866"/>
      <c r="V11" s="866"/>
      <c r="W11" s="866"/>
      <c r="X11" s="866"/>
      <c r="Y11" s="2"/>
      <c r="Z11" s="2"/>
      <c r="AA11" s="2"/>
      <c r="AB11" s="2"/>
      <c r="AC11" s="2"/>
    </row>
    <row r="12" spans="1:31" ht="5.0999999999999996" customHeight="1"/>
    <row r="13" spans="1:31" ht="15" customHeight="1">
      <c r="C13" s="862" t="s">
        <v>65</v>
      </c>
      <c r="D13" s="862"/>
      <c r="E13" s="862"/>
      <c r="F13" s="862"/>
      <c r="G13" s="862"/>
      <c r="H13" s="9"/>
      <c r="I13" s="862" t="s">
        <v>66</v>
      </c>
      <c r="J13" s="862"/>
      <c r="K13" s="862"/>
      <c r="L13" s="862"/>
      <c r="M13" s="10"/>
      <c r="N13" s="862" t="s">
        <v>67</v>
      </c>
      <c r="O13" s="862"/>
      <c r="P13" s="862"/>
      <c r="Q13" s="862"/>
      <c r="R13" s="862"/>
      <c r="T13" s="616" t="s">
        <v>68</v>
      </c>
      <c r="U13" s="616"/>
      <c r="V13" s="616"/>
      <c r="W13" s="616"/>
      <c r="X13" s="616"/>
    </row>
    <row r="14" spans="1:31">
      <c r="B14" s="1"/>
      <c r="C14" s="862"/>
      <c r="D14" s="862"/>
      <c r="E14" s="862"/>
      <c r="F14" s="862"/>
      <c r="G14" s="862"/>
      <c r="H14" s="9"/>
      <c r="I14" s="862"/>
      <c r="J14" s="862"/>
      <c r="K14" s="862"/>
      <c r="L14" s="862"/>
      <c r="M14" s="10"/>
      <c r="N14" s="862"/>
      <c r="O14" s="862"/>
      <c r="P14" s="862"/>
      <c r="Q14" s="862"/>
      <c r="R14" s="862"/>
      <c r="T14" s="616"/>
      <c r="U14" s="616"/>
      <c r="V14" s="616"/>
      <c r="W14" s="616"/>
      <c r="X14" s="616"/>
    </row>
    <row r="15" spans="1:31">
      <c r="B15" s="1"/>
      <c r="C15" s="862"/>
      <c r="D15" s="862"/>
      <c r="E15" s="862"/>
      <c r="F15" s="862"/>
      <c r="G15" s="862"/>
      <c r="H15" s="9"/>
      <c r="I15" s="862"/>
      <c r="J15" s="862"/>
      <c r="K15" s="862"/>
      <c r="L15" s="862"/>
      <c r="M15" s="10"/>
      <c r="N15" s="862"/>
      <c r="O15" s="862"/>
      <c r="P15" s="862"/>
      <c r="Q15" s="862"/>
      <c r="R15" s="862"/>
      <c r="T15" s="616"/>
      <c r="U15" s="616"/>
      <c r="V15" s="616"/>
      <c r="W15" s="616"/>
      <c r="X15" s="616"/>
    </row>
    <row r="16" spans="1:31">
      <c r="T16" s="616"/>
      <c r="U16" s="616"/>
      <c r="V16" s="616"/>
      <c r="W16" s="616"/>
      <c r="X16" s="616"/>
    </row>
    <row r="17" spans="1:33">
      <c r="A17" s="863" t="s">
        <v>3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</row>
    <row r="18" spans="1:33">
      <c r="A18" s="864" t="s">
        <v>4</v>
      </c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T18" s="863" t="s">
        <v>3</v>
      </c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863"/>
    </row>
    <row r="19" spans="1:33">
      <c r="T19" s="867" t="s">
        <v>4</v>
      </c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</row>
    <row r="20" spans="1:33" ht="15.75">
      <c r="C20" s="868" t="s">
        <v>6</v>
      </c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  <c r="AG20" s="31"/>
    </row>
    <row r="21" spans="1:33">
      <c r="C21" s="867" t="s">
        <v>5</v>
      </c>
      <c r="D21" s="867"/>
      <c r="E21" s="867"/>
      <c r="F21" s="867"/>
      <c r="G21" s="867"/>
      <c r="H21" s="867"/>
      <c r="I21" s="867" t="s">
        <v>5</v>
      </c>
      <c r="J21" s="867"/>
      <c r="K21" s="867"/>
      <c r="L21" s="867"/>
      <c r="M21" s="867"/>
      <c r="N21" s="867" t="s">
        <v>5</v>
      </c>
      <c r="O21" s="867"/>
      <c r="P21" s="867"/>
      <c r="Q21" s="867"/>
      <c r="R21" s="867"/>
      <c r="AG21" s="32"/>
    </row>
    <row r="22" spans="1:33" ht="14.1" customHeight="1">
      <c r="C22" s="869" t="s">
        <v>7</v>
      </c>
      <c r="D22" s="870" t="s">
        <v>8</v>
      </c>
      <c r="E22" s="870"/>
      <c r="F22" s="871" t="s">
        <v>9</v>
      </c>
      <c r="G22" s="871"/>
      <c r="H22" s="867"/>
      <c r="I22" s="869" t="s">
        <v>7</v>
      </c>
      <c r="J22" s="870" t="s">
        <v>8</v>
      </c>
      <c r="K22" s="870"/>
      <c r="L22" s="874" t="s">
        <v>9</v>
      </c>
      <c r="M22" s="867"/>
      <c r="N22" s="869" t="s">
        <v>7</v>
      </c>
      <c r="O22" s="869"/>
      <c r="P22" s="870" t="s">
        <v>8</v>
      </c>
      <c r="Q22" s="870"/>
      <c r="R22" s="871" t="s">
        <v>9</v>
      </c>
      <c r="AG22" s="32"/>
    </row>
    <row r="23" spans="1:33" ht="14.1" customHeight="1">
      <c r="C23" s="869"/>
      <c r="D23" s="3" t="s">
        <v>10</v>
      </c>
      <c r="E23" s="3" t="s">
        <v>11</v>
      </c>
      <c r="F23" s="871"/>
      <c r="G23" s="871"/>
      <c r="H23" s="867"/>
      <c r="I23" s="869"/>
      <c r="J23" s="3" t="s">
        <v>10</v>
      </c>
      <c r="K23" s="3" t="s">
        <v>11</v>
      </c>
      <c r="L23" s="875"/>
      <c r="M23" s="867"/>
      <c r="N23" s="869"/>
      <c r="O23" s="869"/>
      <c r="P23" s="3" t="s">
        <v>10</v>
      </c>
      <c r="Q23" s="3" t="s">
        <v>11</v>
      </c>
      <c r="R23" s="871"/>
      <c r="W23" s="872" t="s">
        <v>5</v>
      </c>
      <c r="X23" s="873"/>
      <c r="Z23" s="17" t="s">
        <v>69</v>
      </c>
      <c r="AA23" s="17"/>
      <c r="AG23" s="32"/>
    </row>
    <row r="24" spans="1:33" ht="14.1" customHeight="1">
      <c r="A24" s="876" t="s">
        <v>372</v>
      </c>
      <c r="B24" s="887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W24" s="890" t="str">
        <f>IF((C51)&gt;0,C51,"")</f>
        <v/>
      </c>
      <c r="X24" s="888" t="s">
        <v>16</v>
      </c>
      <c r="AG24" s="32"/>
    </row>
    <row r="25" spans="1:33" ht="14.1" customHeight="1">
      <c r="A25" s="877"/>
      <c r="B25" s="887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T25" s="33" t="s">
        <v>13</v>
      </c>
      <c r="U25" s="5"/>
      <c r="V25" s="5"/>
      <c r="W25" s="891"/>
      <c r="X25" s="889"/>
      <c r="Y25" s="5"/>
      <c r="Z25" s="5"/>
      <c r="AA25" s="5"/>
      <c r="AB25" s="5"/>
      <c r="AC25" s="5"/>
      <c r="AD25" s="5"/>
      <c r="AE25" s="5"/>
      <c r="AG25" s="32"/>
    </row>
    <row r="26" spans="1:33" ht="14.1" customHeight="1">
      <c r="A26" s="344" t="s">
        <v>443</v>
      </c>
      <c r="B26" s="432"/>
      <c r="C26" s="348"/>
      <c r="D26" s="348"/>
      <c r="E26" s="348"/>
      <c r="F26" s="879"/>
      <c r="G26" s="880"/>
      <c r="H26" s="881"/>
      <c r="I26" s="349"/>
      <c r="J26" s="349"/>
      <c r="K26" s="349"/>
      <c r="L26" s="349"/>
      <c r="M26" s="881"/>
      <c r="N26" s="883"/>
      <c r="O26" s="884"/>
      <c r="P26" s="350"/>
      <c r="Q26" s="350"/>
      <c r="R26" s="350"/>
      <c r="AG26" s="32"/>
    </row>
    <row r="27" spans="1:33" ht="14.1" customHeight="1">
      <c r="A27" s="345" t="s">
        <v>411</v>
      </c>
      <c r="B27" s="432"/>
      <c r="C27" s="348"/>
      <c r="D27" s="348"/>
      <c r="E27" s="348"/>
      <c r="F27" s="879"/>
      <c r="G27" s="880"/>
      <c r="H27" s="882"/>
      <c r="I27" s="349"/>
      <c r="J27" s="349"/>
      <c r="K27" s="349"/>
      <c r="L27" s="349"/>
      <c r="M27" s="882"/>
      <c r="N27" s="883"/>
      <c r="O27" s="884"/>
      <c r="P27" s="350"/>
      <c r="Q27" s="350"/>
      <c r="R27" s="350"/>
      <c r="AG27" s="32"/>
    </row>
    <row r="28" spans="1:33" ht="14.1" customHeight="1">
      <c r="A28" s="345"/>
      <c r="B28" s="432"/>
      <c r="C28" s="348"/>
      <c r="D28" s="348"/>
      <c r="E28" s="348"/>
      <c r="F28" s="879"/>
      <c r="G28" s="880"/>
      <c r="H28" s="882"/>
      <c r="I28" s="349"/>
      <c r="J28" s="349"/>
      <c r="K28" s="349"/>
      <c r="L28" s="349"/>
      <c r="M28" s="882"/>
      <c r="N28" s="883"/>
      <c r="O28" s="884"/>
      <c r="P28" s="350"/>
      <c r="Q28" s="350"/>
      <c r="R28" s="350"/>
      <c r="W28" s="872" t="s">
        <v>5</v>
      </c>
      <c r="X28" s="873"/>
      <c r="Z28" s="17" t="s">
        <v>69</v>
      </c>
      <c r="AA28" s="17"/>
      <c r="AG28" s="32"/>
    </row>
    <row r="29" spans="1:33" ht="14.1" customHeight="1">
      <c r="A29" s="437" t="s">
        <v>444</v>
      </c>
      <c r="B29" s="432"/>
      <c r="C29" s="348"/>
      <c r="D29" s="348"/>
      <c r="E29" s="348"/>
      <c r="F29" s="879"/>
      <c r="G29" s="880"/>
      <c r="H29" s="882"/>
      <c r="I29" s="349"/>
      <c r="J29" s="349"/>
      <c r="K29" s="349"/>
      <c r="L29" s="349"/>
      <c r="M29" s="882"/>
      <c r="N29" s="883"/>
      <c r="O29" s="884"/>
      <c r="P29" s="350"/>
      <c r="Q29" s="350"/>
      <c r="R29" s="350"/>
      <c r="T29" s="885" t="s">
        <v>25</v>
      </c>
      <c r="W29" s="890" t="str">
        <f>IF((I53)&gt;0,I53,"")</f>
        <v/>
      </c>
      <c r="X29" s="888" t="s">
        <v>16</v>
      </c>
      <c r="AG29" s="32"/>
    </row>
    <row r="30" spans="1:33" ht="14.1" customHeight="1">
      <c r="A30" s="347"/>
      <c r="B30" s="432"/>
      <c r="C30" s="348"/>
      <c r="D30" s="348"/>
      <c r="E30" s="348"/>
      <c r="F30" s="879"/>
      <c r="G30" s="880"/>
      <c r="H30" s="882"/>
      <c r="I30" s="349"/>
      <c r="J30" s="349"/>
      <c r="K30" s="349"/>
      <c r="L30" s="349"/>
      <c r="M30" s="882"/>
      <c r="N30" s="883"/>
      <c r="O30" s="884"/>
      <c r="P30" s="350"/>
      <c r="Q30" s="350"/>
      <c r="R30" s="350"/>
      <c r="T30" s="886"/>
      <c r="U30" s="5"/>
      <c r="V30" s="5"/>
      <c r="W30" s="891"/>
      <c r="X30" s="889"/>
      <c r="Y30" s="5"/>
      <c r="Z30" s="5"/>
      <c r="AA30" s="5"/>
      <c r="AB30" s="5"/>
      <c r="AC30" s="5"/>
      <c r="AD30" s="5"/>
      <c r="AE30" s="5"/>
      <c r="AG30" s="32"/>
    </row>
    <row r="31" spans="1:33" ht="14.1" customHeight="1">
      <c r="A31" s="279" t="s">
        <v>28</v>
      </c>
      <c r="B31" s="432"/>
      <c r="C31" s="262"/>
      <c r="D31" s="11"/>
      <c r="E31" s="11"/>
      <c r="F31" s="11"/>
      <c r="G31" s="11"/>
      <c r="H31" s="256"/>
      <c r="I31" s="11"/>
      <c r="J31" s="11"/>
      <c r="K31" s="11"/>
      <c r="L31" s="11"/>
      <c r="M31" s="256"/>
      <c r="N31" s="248"/>
      <c r="O31" s="248"/>
      <c r="P31" s="248"/>
      <c r="Q31" s="11"/>
      <c r="R31" s="278"/>
      <c r="AG31" s="32"/>
    </row>
    <row r="32" spans="1:33" ht="14.1" customHeight="1">
      <c r="A32" s="344" t="s">
        <v>443</v>
      </c>
      <c r="B32" s="432"/>
      <c r="C32" s="348"/>
      <c r="D32" s="348"/>
      <c r="E32" s="348"/>
      <c r="F32" s="879"/>
      <c r="G32" s="880"/>
      <c r="H32" s="892"/>
      <c r="I32" s="349"/>
      <c r="J32" s="349"/>
      <c r="K32" s="349"/>
      <c r="L32" s="349"/>
      <c r="M32" s="892"/>
      <c r="N32" s="883"/>
      <c r="O32" s="884"/>
      <c r="P32" s="350"/>
      <c r="Q32" s="350"/>
      <c r="R32" s="350"/>
    </row>
    <row r="33" spans="1:31" ht="14.1" customHeight="1">
      <c r="A33" s="345" t="s">
        <v>411</v>
      </c>
      <c r="B33" s="432"/>
      <c r="C33" s="348"/>
      <c r="D33" s="348"/>
      <c r="E33" s="348"/>
      <c r="F33" s="879"/>
      <c r="G33" s="880"/>
      <c r="H33" s="892"/>
      <c r="I33" s="349"/>
      <c r="J33" s="349"/>
      <c r="K33" s="349"/>
      <c r="L33" s="349"/>
      <c r="M33" s="892"/>
      <c r="N33" s="883"/>
      <c r="O33" s="884"/>
      <c r="P33" s="350"/>
      <c r="Q33" s="350"/>
      <c r="R33" s="350"/>
      <c r="W33" s="872" t="s">
        <v>5</v>
      </c>
      <c r="X33" s="873"/>
      <c r="Z33" s="17" t="s">
        <v>69</v>
      </c>
      <c r="AA33" s="17"/>
    </row>
    <row r="34" spans="1:31" ht="14.1" customHeight="1">
      <c r="A34" s="345"/>
      <c r="B34" s="432"/>
      <c r="C34" s="348"/>
      <c r="D34" s="348"/>
      <c r="E34" s="348"/>
      <c r="F34" s="879"/>
      <c r="G34" s="880"/>
      <c r="H34" s="892"/>
      <c r="I34" s="349"/>
      <c r="J34" s="349"/>
      <c r="K34" s="349"/>
      <c r="L34" s="349"/>
      <c r="M34" s="892"/>
      <c r="N34" s="883"/>
      <c r="O34" s="884"/>
      <c r="P34" s="350"/>
      <c r="Q34" s="350"/>
      <c r="R34" s="350"/>
      <c r="T34" s="885" t="s">
        <v>18</v>
      </c>
      <c r="W34" s="890" t="str">
        <f>IF((N55)&gt;0,N55,"")</f>
        <v/>
      </c>
      <c r="X34" s="888" t="s">
        <v>16</v>
      </c>
    </row>
    <row r="35" spans="1:31" ht="14.1" customHeight="1">
      <c r="A35" s="437" t="s">
        <v>444</v>
      </c>
      <c r="B35" s="432"/>
      <c r="C35" s="348"/>
      <c r="D35" s="348"/>
      <c r="E35" s="348"/>
      <c r="F35" s="879"/>
      <c r="G35" s="880"/>
      <c r="H35" s="892"/>
      <c r="I35" s="349"/>
      <c r="J35" s="349"/>
      <c r="K35" s="349"/>
      <c r="L35" s="349"/>
      <c r="M35" s="892"/>
      <c r="N35" s="883"/>
      <c r="O35" s="884"/>
      <c r="P35" s="350"/>
      <c r="Q35" s="350"/>
      <c r="R35" s="350"/>
      <c r="T35" s="886"/>
      <c r="U35" s="5"/>
      <c r="V35" s="5"/>
      <c r="W35" s="891"/>
      <c r="X35" s="889"/>
      <c r="Y35" s="5"/>
      <c r="Z35" s="5"/>
      <c r="AA35" s="5"/>
      <c r="AB35" s="5"/>
      <c r="AC35" s="5"/>
      <c r="AD35" s="5"/>
      <c r="AE35" s="5"/>
    </row>
    <row r="36" spans="1:31" ht="14.1" customHeight="1">
      <c r="A36" s="347"/>
      <c r="B36" s="432"/>
      <c r="C36" s="348"/>
      <c r="D36" s="348"/>
      <c r="E36" s="348"/>
      <c r="F36" s="879"/>
      <c r="G36" s="880"/>
      <c r="H36" s="892"/>
      <c r="I36" s="349"/>
      <c r="J36" s="349"/>
      <c r="K36" s="349"/>
      <c r="L36" s="349"/>
      <c r="M36" s="892"/>
      <c r="N36" s="883"/>
      <c r="O36" s="884"/>
      <c r="P36" s="350"/>
      <c r="Q36" s="350"/>
      <c r="R36" s="350"/>
    </row>
    <row r="37" spans="1:31" ht="14.1" customHeight="1">
      <c r="A37" s="279" t="s">
        <v>29</v>
      </c>
      <c r="B37" s="432"/>
      <c r="C37" s="262"/>
      <c r="D37" s="11"/>
      <c r="E37" s="11"/>
      <c r="F37" s="11"/>
      <c r="G37" s="11"/>
      <c r="H37" s="256"/>
      <c r="I37" s="11"/>
      <c r="J37" s="11"/>
      <c r="K37" s="11"/>
      <c r="L37" s="11"/>
      <c r="M37" s="256"/>
      <c r="N37" s="248"/>
      <c r="O37" s="248"/>
      <c r="P37" s="248"/>
      <c r="Q37" s="11"/>
      <c r="R37" s="278"/>
      <c r="T37" s="897" t="s">
        <v>19</v>
      </c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</row>
    <row r="38" spans="1:31" ht="14.1" customHeight="1">
      <c r="A38" s="344" t="s">
        <v>443</v>
      </c>
      <c r="B38" s="432"/>
      <c r="C38" s="348"/>
      <c r="D38" s="348"/>
      <c r="E38" s="348"/>
      <c r="F38" s="879"/>
      <c r="G38" s="880"/>
      <c r="H38" s="892"/>
      <c r="I38" s="349"/>
      <c r="J38" s="349"/>
      <c r="K38" s="349"/>
      <c r="L38" s="349"/>
      <c r="M38" s="892"/>
      <c r="N38" s="883"/>
      <c r="O38" s="884"/>
      <c r="P38" s="350"/>
      <c r="Q38" s="350"/>
      <c r="R38" s="350"/>
      <c r="T38" s="897"/>
      <c r="U38" s="897"/>
      <c r="V38" s="897"/>
      <c r="W38" s="897"/>
      <c r="X38" s="897"/>
      <c r="Y38" s="897"/>
      <c r="Z38" s="897"/>
      <c r="AA38" s="897"/>
      <c r="AB38" s="897"/>
      <c r="AC38" s="897"/>
      <c r="AD38" s="897"/>
      <c r="AE38" s="897"/>
    </row>
    <row r="39" spans="1:31" ht="14.1" customHeight="1">
      <c r="A39" s="345" t="s">
        <v>411</v>
      </c>
      <c r="B39" s="432"/>
      <c r="C39" s="348"/>
      <c r="D39" s="348"/>
      <c r="E39" s="348"/>
      <c r="F39" s="879"/>
      <c r="G39" s="880"/>
      <c r="H39" s="892"/>
      <c r="I39" s="349"/>
      <c r="J39" s="349"/>
      <c r="K39" s="349"/>
      <c r="L39" s="349"/>
      <c r="M39" s="892"/>
      <c r="N39" s="883"/>
      <c r="O39" s="884"/>
      <c r="P39" s="350"/>
      <c r="Q39" s="350"/>
      <c r="R39" s="350"/>
    </row>
    <row r="40" spans="1:31" ht="14.1" customHeight="1">
      <c r="A40" s="345"/>
      <c r="B40" s="432"/>
      <c r="C40" s="348"/>
      <c r="D40" s="435"/>
      <c r="E40" s="348"/>
      <c r="F40" s="879"/>
      <c r="G40" s="880"/>
      <c r="H40" s="892"/>
      <c r="I40" s="349"/>
      <c r="J40" s="349"/>
      <c r="K40" s="349"/>
      <c r="L40" s="349"/>
      <c r="M40" s="892"/>
      <c r="N40" s="883"/>
      <c r="O40" s="884"/>
      <c r="P40" s="350"/>
      <c r="Q40" s="350"/>
      <c r="R40" s="350"/>
      <c r="W40" s="898" t="s">
        <v>70</v>
      </c>
      <c r="X40" s="899"/>
    </row>
    <row r="41" spans="1:31" ht="14.1" customHeight="1">
      <c r="A41" s="437" t="s">
        <v>444</v>
      </c>
      <c r="B41" s="432"/>
      <c r="C41" s="348"/>
      <c r="D41" s="348"/>
      <c r="E41" s="348"/>
      <c r="F41" s="879"/>
      <c r="G41" s="880"/>
      <c r="H41" s="892"/>
      <c r="I41" s="349"/>
      <c r="J41" s="349"/>
      <c r="K41" s="349"/>
      <c r="L41" s="349"/>
      <c r="M41" s="892"/>
      <c r="N41" s="883"/>
      <c r="O41" s="884"/>
      <c r="P41" s="350"/>
      <c r="Q41" s="350"/>
      <c r="R41" s="350"/>
    </row>
    <row r="42" spans="1:31" ht="14.1" customHeight="1">
      <c r="A42" s="347"/>
      <c r="B42" s="432"/>
      <c r="C42" s="348"/>
      <c r="D42" s="348"/>
      <c r="E42" s="348"/>
      <c r="F42" s="879"/>
      <c r="G42" s="880"/>
      <c r="H42" s="892"/>
      <c r="I42" s="349"/>
      <c r="J42" s="349"/>
      <c r="K42" s="349"/>
      <c r="L42" s="349"/>
      <c r="M42" s="892"/>
      <c r="N42" s="883"/>
      <c r="O42" s="884"/>
      <c r="P42" s="350"/>
      <c r="Q42" s="350"/>
      <c r="R42" s="350"/>
      <c r="W42" s="893" t="str">
        <f>IF((C51)&gt;0,SUM(W24,W29,W34),"")</f>
        <v/>
      </c>
      <c r="X42" s="895" t="s">
        <v>71</v>
      </c>
    </row>
    <row r="43" spans="1:31" ht="14.1" customHeight="1">
      <c r="A43" s="279" t="s">
        <v>30</v>
      </c>
      <c r="B43" s="432"/>
      <c r="C43" s="262"/>
      <c r="D43" s="11"/>
      <c r="E43" s="11"/>
      <c r="F43" s="11"/>
      <c r="G43" s="11"/>
      <c r="H43" s="256"/>
      <c r="I43" s="11"/>
      <c r="J43" s="11"/>
      <c r="K43" s="11"/>
      <c r="L43" s="11"/>
      <c r="M43" s="256"/>
      <c r="N43" s="248"/>
      <c r="O43" s="248"/>
      <c r="P43" s="248"/>
      <c r="Q43" s="11"/>
      <c r="R43" s="278"/>
      <c r="W43" s="894"/>
      <c r="X43" s="896"/>
    </row>
    <row r="44" spans="1:31" ht="14.1" customHeight="1" thickBot="1">
      <c r="A44" s="344" t="s">
        <v>443</v>
      </c>
      <c r="B44" s="432"/>
      <c r="C44" s="348"/>
      <c r="D44" s="348"/>
      <c r="E44" s="348"/>
      <c r="F44" s="879"/>
      <c r="G44" s="880"/>
      <c r="H44" s="882"/>
      <c r="I44" s="349"/>
      <c r="J44" s="349"/>
      <c r="K44" s="349"/>
      <c r="L44" s="349"/>
      <c r="M44" s="882"/>
      <c r="N44" s="883"/>
      <c r="O44" s="884"/>
      <c r="P44" s="350"/>
      <c r="Q44" s="350"/>
      <c r="R44" s="350"/>
    </row>
    <row r="45" spans="1:31" ht="14.1" customHeight="1">
      <c r="A45" s="345" t="s">
        <v>411</v>
      </c>
      <c r="B45" s="432"/>
      <c r="C45" s="348"/>
      <c r="D45" s="348"/>
      <c r="E45" s="348"/>
      <c r="F45" s="879"/>
      <c r="G45" s="880"/>
      <c r="H45" s="882"/>
      <c r="I45" s="349"/>
      <c r="J45" s="349"/>
      <c r="K45" s="349"/>
      <c r="L45" s="349"/>
      <c r="M45" s="882"/>
      <c r="N45" s="883"/>
      <c r="O45" s="884"/>
      <c r="P45" s="350"/>
      <c r="Q45" s="350"/>
      <c r="R45" s="350"/>
      <c r="T45" s="900" t="s">
        <v>72</v>
      </c>
      <c r="U45" s="900"/>
      <c r="W45" s="901" t="str">
        <f>IF((C51)&gt;0,SUM(W42/3),"")</f>
        <v/>
      </c>
      <c r="X45" s="904" t="s">
        <v>16</v>
      </c>
    </row>
    <row r="46" spans="1:31" ht="14.1" customHeight="1">
      <c r="A46" s="345"/>
      <c r="B46" s="432"/>
      <c r="C46" s="348"/>
      <c r="D46" s="348"/>
      <c r="E46" s="348"/>
      <c r="F46" s="879"/>
      <c r="G46" s="880"/>
      <c r="H46" s="882"/>
      <c r="I46" s="349"/>
      <c r="J46" s="349"/>
      <c r="K46" s="349"/>
      <c r="L46" s="349"/>
      <c r="M46" s="882"/>
      <c r="N46" s="883"/>
      <c r="O46" s="884"/>
      <c r="P46" s="350"/>
      <c r="Q46" s="350"/>
      <c r="R46" s="350"/>
      <c r="T46" s="900"/>
      <c r="U46" s="900"/>
      <c r="W46" s="902"/>
      <c r="X46" s="905"/>
    </row>
    <row r="47" spans="1:31" ht="14.1" customHeight="1" thickBot="1">
      <c r="A47" s="437" t="s">
        <v>444</v>
      </c>
      <c r="B47" s="432"/>
      <c r="C47" s="348"/>
      <c r="D47" s="348"/>
      <c r="E47" s="348"/>
      <c r="F47" s="879"/>
      <c r="G47" s="880"/>
      <c r="H47" s="882"/>
      <c r="I47" s="349"/>
      <c r="J47" s="349"/>
      <c r="K47" s="349"/>
      <c r="L47" s="349"/>
      <c r="M47" s="882"/>
      <c r="N47" s="883"/>
      <c r="O47" s="884"/>
      <c r="P47" s="350"/>
      <c r="Q47" s="350"/>
      <c r="R47" s="350"/>
      <c r="T47" s="900"/>
      <c r="U47" s="900"/>
      <c r="W47" s="903"/>
      <c r="X47" s="905"/>
    </row>
    <row r="48" spans="1:31" ht="14.1" customHeight="1">
      <c r="A48" s="347"/>
      <c r="B48" s="432"/>
      <c r="C48" s="348"/>
      <c r="D48" s="348"/>
      <c r="E48" s="348"/>
      <c r="F48" s="879"/>
      <c r="G48" s="880"/>
      <c r="H48" s="906"/>
      <c r="I48" s="349"/>
      <c r="J48" s="349"/>
      <c r="K48" s="349"/>
      <c r="L48" s="349"/>
      <c r="M48" s="906"/>
      <c r="N48" s="883"/>
      <c r="O48" s="884"/>
      <c r="P48" s="350"/>
      <c r="Q48" s="350"/>
      <c r="R48" s="350"/>
    </row>
    <row r="49" spans="1:31" ht="14.1" customHeight="1">
      <c r="T49" s="910" t="s">
        <v>26</v>
      </c>
      <c r="U49" s="911"/>
      <c r="V49" s="911"/>
      <c r="W49" s="911"/>
      <c r="X49" s="911"/>
      <c r="Y49" s="911"/>
      <c r="Z49" s="912"/>
      <c r="AB49" s="913" t="s">
        <v>23</v>
      </c>
      <c r="AC49" s="914"/>
      <c r="AD49" s="914"/>
      <c r="AE49" s="915"/>
    </row>
    <row r="50" spans="1:31">
      <c r="C50" s="916" t="s">
        <v>12</v>
      </c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917"/>
      <c r="P50" s="917"/>
      <c r="Q50" s="917"/>
      <c r="R50" s="918"/>
      <c r="T50" s="919" t="s">
        <v>20</v>
      </c>
      <c r="U50" s="920"/>
      <c r="W50" s="913" t="s">
        <v>24</v>
      </c>
      <c r="X50" s="914"/>
      <c r="Y50" s="914"/>
      <c r="Z50" s="915"/>
      <c r="AB50" s="921"/>
      <c r="AC50" s="622"/>
      <c r="AD50" s="622"/>
      <c r="AE50" s="922"/>
    </row>
    <row r="51" spans="1:31" ht="24.95" customHeight="1">
      <c r="A51" s="5" t="s">
        <v>13</v>
      </c>
      <c r="B51" s="5"/>
      <c r="C51" s="926"/>
      <c r="D51" s="926"/>
      <c r="E51" s="250" t="s">
        <v>16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s="907" t="s">
        <v>21</v>
      </c>
      <c r="U51" s="908"/>
      <c r="W51" s="928" t="str">
        <f>'LISTE -  ELEVES'!H27</f>
        <v>Emile F. PROMENEUR</v>
      </c>
      <c r="X51" s="929"/>
      <c r="Y51" s="297"/>
      <c r="Z51" s="283"/>
      <c r="AA51" s="28"/>
      <c r="AB51" s="921"/>
      <c r="AC51" s="622"/>
      <c r="AD51" s="622"/>
      <c r="AE51" s="922"/>
    </row>
    <row r="52" spans="1:31" ht="5.0999999999999996" customHeight="1">
      <c r="W52" s="34"/>
      <c r="X52" s="34"/>
      <c r="Y52" s="34"/>
      <c r="Z52" s="34"/>
      <c r="AB52" s="921"/>
      <c r="AC52" s="622"/>
      <c r="AD52" s="622"/>
      <c r="AE52" s="922"/>
    </row>
    <row r="53" spans="1:31" ht="24.95" customHeight="1">
      <c r="A53" s="6" t="s">
        <v>14</v>
      </c>
      <c r="B53" s="5"/>
      <c r="C53" s="5"/>
      <c r="D53" s="5"/>
      <c r="E53" s="5"/>
      <c r="F53" s="5"/>
      <c r="G53" s="5"/>
      <c r="H53" s="5"/>
      <c r="I53" s="927"/>
      <c r="J53" s="927"/>
      <c r="K53" s="250" t="s">
        <v>16</v>
      </c>
      <c r="L53" s="5"/>
      <c r="M53" s="5"/>
      <c r="N53" s="5"/>
      <c r="O53" s="5"/>
      <c r="P53" s="5"/>
      <c r="Q53" s="5"/>
      <c r="R53" s="5"/>
      <c r="T53" s="907" t="s">
        <v>27</v>
      </c>
      <c r="U53" s="908"/>
      <c r="W53" s="928" t="str">
        <f>'LISTE -  ELEVES'!H29</f>
        <v>Nicole JEANTON</v>
      </c>
      <c r="X53" s="929"/>
      <c r="Y53" s="297"/>
      <c r="Z53" s="283"/>
      <c r="AA53" s="28"/>
      <c r="AB53" s="921"/>
      <c r="AC53" s="622"/>
      <c r="AD53" s="622"/>
      <c r="AE53" s="922"/>
    </row>
    <row r="54" spans="1:31" ht="5.0999999999999996" customHeight="1">
      <c r="A54" s="4"/>
      <c r="W54" s="34"/>
      <c r="X54" s="34"/>
      <c r="Y54" s="34"/>
      <c r="Z54" s="34"/>
      <c r="AB54" s="921"/>
      <c r="AC54" s="622"/>
      <c r="AD54" s="622"/>
      <c r="AE54" s="922"/>
    </row>
    <row r="55" spans="1:31" ht="24.95" customHeight="1">
      <c r="A55" s="6" t="s">
        <v>15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09"/>
      <c r="O55" s="909"/>
      <c r="P55" s="909"/>
      <c r="Q55" s="250" t="s">
        <v>16</v>
      </c>
      <c r="R55" s="5"/>
      <c r="T55" s="907" t="s">
        <v>22</v>
      </c>
      <c r="U55" s="908"/>
      <c r="W55" s="928" t="str">
        <f>'LISTE -  ELEVES'!H31</f>
        <v>Marc SADJAN</v>
      </c>
      <c r="X55" s="929"/>
      <c r="Y55" s="297"/>
      <c r="Z55" s="283"/>
      <c r="AA55" s="28"/>
      <c r="AB55" s="923"/>
      <c r="AC55" s="924"/>
      <c r="AD55" s="924"/>
      <c r="AE55" s="925"/>
    </row>
  </sheetData>
  <sheetProtection formatCells="0" selectLockedCells="1"/>
  <mergeCells count="125">
    <mergeCell ref="T53:U53"/>
    <mergeCell ref="N55:P55"/>
    <mergeCell ref="T55:U55"/>
    <mergeCell ref="T49:Z49"/>
    <mergeCell ref="AB49:AE49"/>
    <mergeCell ref="C50:R50"/>
    <mergeCell ref="T50:U50"/>
    <mergeCell ref="W50:Z50"/>
    <mergeCell ref="AB50:AE55"/>
    <mergeCell ref="C51:D51"/>
    <mergeCell ref="T51:U51"/>
    <mergeCell ref="I53:J53"/>
    <mergeCell ref="W51:X51"/>
    <mergeCell ref="W53:X53"/>
    <mergeCell ref="W55:X55"/>
    <mergeCell ref="T45:U47"/>
    <mergeCell ref="W45:W47"/>
    <mergeCell ref="X45:X47"/>
    <mergeCell ref="F46:G46"/>
    <mergeCell ref="N46:O46"/>
    <mergeCell ref="F47:G47"/>
    <mergeCell ref="N47:O47"/>
    <mergeCell ref="F44:G44"/>
    <mergeCell ref="H44:H48"/>
    <mergeCell ref="M44:M48"/>
    <mergeCell ref="N44:O44"/>
    <mergeCell ref="F45:G45"/>
    <mergeCell ref="N45:O45"/>
    <mergeCell ref="F48:G48"/>
    <mergeCell ref="N48:O48"/>
    <mergeCell ref="F41:G41"/>
    <mergeCell ref="N41:O41"/>
    <mergeCell ref="F42:G42"/>
    <mergeCell ref="N42:O42"/>
    <mergeCell ref="W42:W43"/>
    <mergeCell ref="X42:X43"/>
    <mergeCell ref="T37:AE38"/>
    <mergeCell ref="F38:G38"/>
    <mergeCell ref="H38:H42"/>
    <mergeCell ref="M38:M42"/>
    <mergeCell ref="N38:O38"/>
    <mergeCell ref="F39:G39"/>
    <mergeCell ref="N39:O39"/>
    <mergeCell ref="F40:G40"/>
    <mergeCell ref="N40:O40"/>
    <mergeCell ref="W40:X40"/>
    <mergeCell ref="W33:X33"/>
    <mergeCell ref="F34:G34"/>
    <mergeCell ref="N34:O34"/>
    <mergeCell ref="T34:T35"/>
    <mergeCell ref="F35:G35"/>
    <mergeCell ref="N35:O35"/>
    <mergeCell ref="F32:G32"/>
    <mergeCell ref="H32:H36"/>
    <mergeCell ref="M32:M36"/>
    <mergeCell ref="N32:O32"/>
    <mergeCell ref="F33:G33"/>
    <mergeCell ref="N33:O33"/>
    <mergeCell ref="F36:G36"/>
    <mergeCell ref="N36:O36"/>
    <mergeCell ref="X34:X35"/>
    <mergeCell ref="W34:W35"/>
    <mergeCell ref="W28:X28"/>
    <mergeCell ref="F29:G29"/>
    <mergeCell ref="N29:O29"/>
    <mergeCell ref="T29:T30"/>
    <mergeCell ref="F30:G30"/>
    <mergeCell ref="N30:O30"/>
    <mergeCell ref="B24:B25"/>
    <mergeCell ref="X24:X25"/>
    <mergeCell ref="X29:X30"/>
    <mergeCell ref="W24:W25"/>
    <mergeCell ref="W29:W30"/>
    <mergeCell ref="A24:A25"/>
    <mergeCell ref="C24:R25"/>
    <mergeCell ref="F26:G26"/>
    <mergeCell ref="H26:H30"/>
    <mergeCell ref="M26:M30"/>
    <mergeCell ref="N26:O26"/>
    <mergeCell ref="F27:G27"/>
    <mergeCell ref="N27:O27"/>
    <mergeCell ref="F28:G28"/>
    <mergeCell ref="N28:O28"/>
    <mergeCell ref="T19:AE19"/>
    <mergeCell ref="C20:R20"/>
    <mergeCell ref="C21:G21"/>
    <mergeCell ref="H21:H23"/>
    <mergeCell ref="I21:L21"/>
    <mergeCell ref="M21:M23"/>
    <mergeCell ref="N21:R21"/>
    <mergeCell ref="C22:C23"/>
    <mergeCell ref="D22:E22"/>
    <mergeCell ref="F22:G23"/>
    <mergeCell ref="W23:X23"/>
    <mergeCell ref="I22:I23"/>
    <mergeCell ref="J22:K22"/>
    <mergeCell ref="L22:L23"/>
    <mergeCell ref="N22:O23"/>
    <mergeCell ref="P22:Q22"/>
    <mergeCell ref="R22:R23"/>
    <mergeCell ref="AD6:AE7"/>
    <mergeCell ref="P4:R5"/>
    <mergeCell ref="P6:R7"/>
    <mergeCell ref="C13:G15"/>
    <mergeCell ref="I13:L15"/>
    <mergeCell ref="N13:R15"/>
    <mergeCell ref="T13:X16"/>
    <mergeCell ref="A17:R17"/>
    <mergeCell ref="A18:R18"/>
    <mergeCell ref="T18:AE18"/>
    <mergeCell ref="B7:E8"/>
    <mergeCell ref="G7:N8"/>
    <mergeCell ref="W7:X8"/>
    <mergeCell ref="Z7:AB8"/>
    <mergeCell ref="C10:R11"/>
    <mergeCell ref="T10:X11"/>
    <mergeCell ref="T1:AE1"/>
    <mergeCell ref="T2:AE2"/>
    <mergeCell ref="A4:A5"/>
    <mergeCell ref="B4:E5"/>
    <mergeCell ref="G4:N5"/>
    <mergeCell ref="T4:T5"/>
    <mergeCell ref="W4:X5"/>
    <mergeCell ref="Z4:AB5"/>
    <mergeCell ref="AD4:AE5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2:J41"/>
  <sheetViews>
    <sheetView workbookViewId="0">
      <selection activeCell="L15" sqref="L15"/>
    </sheetView>
  </sheetViews>
  <sheetFormatPr baseColWidth="10" defaultRowHeight="15"/>
  <cols>
    <col min="1" max="4" width="10.7109375" style="397" customWidth="1"/>
    <col min="5" max="6" width="5.7109375" style="397" customWidth="1"/>
    <col min="7" max="8" width="10.7109375" style="397" customWidth="1"/>
    <col min="9" max="10" width="9.7109375" style="397" customWidth="1"/>
    <col min="11" max="16384" width="11.42578125" style="397"/>
  </cols>
  <sheetData>
    <row r="2" spans="1:10" ht="24.75">
      <c r="B2" s="486" t="s">
        <v>375</v>
      </c>
      <c r="C2" s="486"/>
      <c r="D2" s="486"/>
      <c r="E2" s="486"/>
      <c r="F2" s="486"/>
      <c r="G2" s="486"/>
      <c r="H2" s="486"/>
      <c r="I2" s="486"/>
    </row>
    <row r="3" spans="1:10" ht="27.75">
      <c r="B3" s="935" t="s">
        <v>376</v>
      </c>
      <c r="C3" s="935"/>
      <c r="D3" s="935"/>
      <c r="E3" s="935"/>
      <c r="F3" s="935"/>
      <c r="G3" s="935"/>
      <c r="H3" s="935"/>
      <c r="I3" s="935"/>
    </row>
    <row r="12" spans="1:10" ht="15.75">
      <c r="A12" s="229"/>
      <c r="B12" s="229"/>
      <c r="C12" s="229"/>
      <c r="D12" s="229"/>
      <c r="E12" s="229"/>
      <c r="F12" s="229"/>
      <c r="G12" s="19"/>
      <c r="H12" s="19"/>
    </row>
    <row r="13" spans="1:10" ht="15.75">
      <c r="A13" s="229"/>
      <c r="B13" s="229"/>
      <c r="C13" s="229"/>
      <c r="D13" s="229"/>
      <c r="E13" s="229"/>
      <c r="F13" s="229"/>
      <c r="G13" s="19"/>
      <c r="H13" s="19"/>
    </row>
    <row r="14" spans="1:10" ht="24.95" customHeight="1">
      <c r="A14" s="497" t="s">
        <v>448</v>
      </c>
      <c r="B14" s="498"/>
      <c r="C14" s="501"/>
      <c r="D14" s="501"/>
      <c r="E14" s="501"/>
      <c r="F14" s="501"/>
      <c r="G14" s="501"/>
      <c r="H14" s="502"/>
      <c r="I14" s="487" t="s">
        <v>447</v>
      </c>
      <c r="J14" s="488"/>
    </row>
    <row r="15" spans="1:10" ht="24.95" customHeight="1">
      <c r="A15" s="499"/>
      <c r="B15" s="500"/>
      <c r="C15" s="503"/>
      <c r="D15" s="503"/>
      <c r="E15" s="503"/>
      <c r="F15" s="503"/>
      <c r="G15" s="503"/>
      <c r="H15" s="504"/>
      <c r="I15" s="487"/>
      <c r="J15" s="488"/>
    </row>
    <row r="16" spans="1:10" ht="24.95" customHeight="1">
      <c r="A16" s="244" t="s">
        <v>377</v>
      </c>
      <c r="B16" s="396"/>
      <c r="C16" s="936"/>
      <c r="D16" s="936"/>
      <c r="E16" s="936"/>
      <c r="F16" s="936"/>
      <c r="G16" s="936"/>
      <c r="H16" s="937"/>
      <c r="I16" s="487"/>
      <c r="J16" s="488"/>
    </row>
    <row r="17" spans="1:10" ht="15.75">
      <c r="A17" s="229"/>
      <c r="B17" s="229"/>
      <c r="C17" s="229"/>
      <c r="D17" s="229"/>
      <c r="E17" s="229"/>
      <c r="F17" s="229"/>
      <c r="G17" s="19"/>
      <c r="H17" s="19"/>
    </row>
    <row r="18" spans="1:10" ht="15.75">
      <c r="A18" s="231" t="s">
        <v>378</v>
      </c>
      <c r="B18" s="232"/>
      <c r="C18" s="232"/>
      <c r="D18" s="232"/>
      <c r="E18" s="230"/>
      <c r="F18" s="231" t="s">
        <v>394</v>
      </c>
      <c r="G18" s="233"/>
      <c r="H18" s="234"/>
      <c r="I18" s="234"/>
      <c r="J18" s="230"/>
    </row>
    <row r="19" spans="1:10" ht="75" customHeight="1">
      <c r="A19" s="938"/>
      <c r="B19" s="794"/>
      <c r="C19" s="794"/>
      <c r="D19" s="794"/>
      <c r="E19" s="795"/>
      <c r="F19" s="1510" t="str">
        <f>'Page Livret Exam-BEP'!$F$19</f>
        <v xml:space="preserve">Téléphone élève :  0690                                                                                     Téléphone parent : 0590 </v>
      </c>
      <c r="G19" s="1511"/>
      <c r="H19" s="1511"/>
      <c r="I19" s="1511"/>
      <c r="J19" s="1512"/>
    </row>
    <row r="20" spans="1:10">
      <c r="A20" s="19"/>
      <c r="B20" s="19"/>
      <c r="C20" s="19"/>
      <c r="D20" s="19"/>
      <c r="E20" s="19"/>
      <c r="F20" s="19"/>
      <c r="G20" s="19"/>
      <c r="H20" s="19"/>
    </row>
    <row r="21" spans="1:10" ht="18">
      <c r="A21" s="235" t="s">
        <v>379</v>
      </c>
      <c r="B21" s="19"/>
      <c r="C21" s="19"/>
      <c r="D21" s="19"/>
      <c r="E21" s="19"/>
      <c r="F21" s="19"/>
      <c r="G21" s="19"/>
      <c r="H21" s="19"/>
    </row>
    <row r="22" spans="1:10" s="236" customFormat="1" ht="24.95" customHeight="1">
      <c r="A22" s="1506">
        <f>'Page Livret Exam-BEP'!$A$22</f>
        <v>0</v>
      </c>
      <c r="B22" s="1507"/>
      <c r="C22" s="1507"/>
      <c r="D22" s="1507"/>
      <c r="E22" s="1507"/>
      <c r="F22" s="1507"/>
      <c r="G22" s="1507"/>
      <c r="H22" s="1507"/>
      <c r="I22" s="1507"/>
      <c r="J22" s="1508"/>
    </row>
    <row r="23" spans="1:10" s="236" customFormat="1" ht="24.95" customHeight="1">
      <c r="A23" s="1506">
        <f>'Page Livret Exam-BEP'!$A$23</f>
        <v>0</v>
      </c>
      <c r="B23" s="1507"/>
      <c r="C23" s="1507"/>
      <c r="D23" s="1507"/>
      <c r="E23" s="1507"/>
      <c r="F23" s="1507"/>
      <c r="G23" s="1507"/>
      <c r="H23" s="1507"/>
      <c r="I23" s="1507"/>
      <c r="J23" s="1508"/>
    </row>
    <row r="24" spans="1:10" s="236" customFormat="1" ht="24.95" customHeight="1">
      <c r="A24" s="1506">
        <f>'Page Livret Exam-BEP'!$A$24</f>
        <v>0</v>
      </c>
      <c r="B24" s="1507"/>
      <c r="C24" s="1507"/>
      <c r="D24" s="1507"/>
      <c r="E24" s="1507"/>
      <c r="F24" s="1507"/>
      <c r="G24" s="1507"/>
      <c r="H24" s="1507"/>
      <c r="I24" s="1507"/>
      <c r="J24" s="1508"/>
    </row>
    <row r="25" spans="1:10" s="236" customFormat="1" ht="24.95" customHeight="1">
      <c r="A25" s="1506">
        <f>'Page Livret Exam-BEP'!$A$25</f>
        <v>0</v>
      </c>
      <c r="B25" s="1507"/>
      <c r="C25" s="1507"/>
      <c r="D25" s="1507"/>
      <c r="E25" s="1507"/>
      <c r="F25" s="1507"/>
      <c r="G25" s="1507"/>
      <c r="H25" s="1507"/>
      <c r="I25" s="1507"/>
      <c r="J25" s="1508"/>
    </row>
    <row r="26" spans="1:10" s="236" customFormat="1" ht="24.95" customHeight="1">
      <c r="A26" s="483"/>
      <c r="B26" s="484"/>
      <c r="C26" s="484"/>
      <c r="D26" s="484"/>
      <c r="E26" s="484"/>
      <c r="F26" s="484"/>
      <c r="G26" s="484"/>
      <c r="H26" s="484"/>
      <c r="I26" s="484"/>
      <c r="J26" s="485"/>
    </row>
    <row r="27" spans="1:10" s="236" customFormat="1" ht="24.95" customHeight="1">
      <c r="A27" s="930"/>
      <c r="B27" s="931"/>
      <c r="C27" s="931"/>
      <c r="D27" s="931"/>
      <c r="E27" s="931"/>
      <c r="F27" s="931"/>
      <c r="G27" s="931"/>
      <c r="H27" s="931"/>
      <c r="I27" s="931"/>
      <c r="J27" s="932"/>
    </row>
    <row r="29" spans="1:10" ht="20.100000000000001" customHeight="1">
      <c r="A29" s="933" t="s">
        <v>395</v>
      </c>
      <c r="B29" s="933"/>
      <c r="C29" s="933"/>
      <c r="D29" s="933"/>
      <c r="E29" s="933"/>
      <c r="F29" s="933"/>
      <c r="G29" s="933"/>
      <c r="H29" s="933"/>
      <c r="I29" s="933"/>
      <c r="J29" s="933"/>
    </row>
    <row r="30" spans="1:10" ht="20.100000000000001" customHeight="1">
      <c r="A30" s="481" t="s">
        <v>396</v>
      </c>
      <c r="B30" s="481"/>
      <c r="C30" s="481"/>
      <c r="D30" s="481" t="s">
        <v>397</v>
      </c>
      <c r="E30" s="481"/>
      <c r="F30" s="481"/>
      <c r="G30" s="481"/>
      <c r="H30" s="481" t="s">
        <v>380</v>
      </c>
      <c r="I30" s="481"/>
      <c r="J30" s="481"/>
    </row>
    <row r="31" spans="1:10" ht="30" customHeight="1">
      <c r="A31" s="1509">
        <f>'LISTE -  ELEVES'!D33</f>
        <v>0</v>
      </c>
      <c r="B31" s="1509"/>
      <c r="C31" s="1509"/>
      <c r="D31" s="1509">
        <f>'LISTE -  ELEVES'!D34</f>
        <v>0</v>
      </c>
      <c r="E31" s="1509"/>
      <c r="F31" s="1509"/>
      <c r="G31" s="1509"/>
      <c r="H31" s="1509">
        <f>'LISTE -  ELEVES'!D35</f>
        <v>0</v>
      </c>
      <c r="I31" s="1509"/>
      <c r="J31" s="1509"/>
    </row>
    <row r="32" spans="1:10" ht="18">
      <c r="A32" s="934" t="s">
        <v>381</v>
      </c>
      <c r="B32" s="934"/>
      <c r="C32" s="934"/>
      <c r="D32" s="19"/>
      <c r="E32" s="19"/>
      <c r="F32" s="19"/>
      <c r="G32" s="19"/>
      <c r="H32" s="19"/>
      <c r="I32" s="19"/>
      <c r="J32" s="19"/>
    </row>
    <row r="33" spans="1:10" ht="18" customHeight="1">
      <c r="A33" s="478" t="s">
        <v>398</v>
      </c>
      <c r="B33" s="478"/>
      <c r="C33" s="478"/>
      <c r="D33" s="478"/>
      <c r="E33" s="478"/>
      <c r="F33" s="478"/>
      <c r="G33" s="478"/>
      <c r="H33" s="478"/>
      <c r="I33" s="478"/>
      <c r="J33" s="478"/>
    </row>
    <row r="34" spans="1:10" ht="18" customHeight="1">
      <c r="A34" s="478" t="s">
        <v>399</v>
      </c>
      <c r="B34" s="478"/>
      <c r="C34" s="478"/>
      <c r="D34" s="478"/>
      <c r="E34" s="478"/>
      <c r="F34" s="478"/>
      <c r="G34" s="478"/>
      <c r="H34" s="478"/>
      <c r="I34" s="478"/>
      <c r="J34" s="478"/>
    </row>
    <row r="35" spans="1:10" ht="18" customHeight="1">
      <c r="A35" s="242"/>
      <c r="B35" s="242"/>
      <c r="C35" s="242"/>
      <c r="D35" s="242"/>
      <c r="E35" s="242"/>
      <c r="F35" s="242"/>
      <c r="G35" s="242"/>
      <c r="H35" s="242"/>
      <c r="I35" s="242"/>
      <c r="J35" s="242"/>
    </row>
    <row r="37" spans="1:10" ht="16.5">
      <c r="E37" s="403"/>
      <c r="F37" s="403"/>
      <c r="G37" s="403"/>
      <c r="H37" s="403"/>
      <c r="I37" s="403"/>
      <c r="J37" s="404" t="s">
        <v>400</v>
      </c>
    </row>
    <row r="38" spans="1:10" ht="16.5">
      <c r="E38" s="403"/>
      <c r="F38" s="403"/>
      <c r="G38" s="403"/>
      <c r="H38" s="403"/>
      <c r="I38" s="403"/>
      <c r="J38" s="405" t="s">
        <v>382</v>
      </c>
    </row>
    <row r="39" spans="1:10" ht="16.5">
      <c r="E39" s="403"/>
      <c r="F39" s="403"/>
      <c r="G39" s="403"/>
      <c r="H39" s="403"/>
      <c r="I39" s="403"/>
      <c r="J39" s="404" t="s">
        <v>383</v>
      </c>
    </row>
    <row r="41" spans="1:10" ht="15.75">
      <c r="G41" s="237"/>
    </row>
  </sheetData>
  <sheetProtection formatCells="0" selectLockedCells="1"/>
  <mergeCells count="24">
    <mergeCell ref="A25:J25"/>
    <mergeCell ref="B2:I2"/>
    <mergeCell ref="B3:I3"/>
    <mergeCell ref="I14:J16"/>
    <mergeCell ref="C16:H16"/>
    <mergeCell ref="A19:E19"/>
    <mergeCell ref="F19:J19"/>
    <mergeCell ref="A22:J22"/>
    <mergeCell ref="A23:J23"/>
    <mergeCell ref="A24:J24"/>
    <mergeCell ref="A14:B15"/>
    <mergeCell ref="C14:H15"/>
    <mergeCell ref="A34:J34"/>
    <mergeCell ref="A26:J26"/>
    <mergeCell ref="A27:J27"/>
    <mergeCell ref="A29:J29"/>
    <mergeCell ref="A30:C30"/>
    <mergeCell ref="D30:G30"/>
    <mergeCell ref="H30:J30"/>
    <mergeCell ref="A31:C31"/>
    <mergeCell ref="D31:G31"/>
    <mergeCell ref="H31:J31"/>
    <mergeCell ref="A32:C32"/>
    <mergeCell ref="A33:J33"/>
  </mergeCells>
  <pageMargins left="0.59055118110236227" right="0.19685039370078741" top="0.39370078740157483" bottom="0.39370078740157483" header="0.31496062992125984" footer="0.31496062992125984"/>
  <pageSetup paperSize="9" orientation="portrait" r:id="rId1"/>
  <headerFooter>
    <oddHeader>&amp;C&amp;G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112"/>
  <sheetViews>
    <sheetView workbookViewId="0">
      <selection activeCell="A9" sqref="A9:N9"/>
    </sheetView>
  </sheetViews>
  <sheetFormatPr baseColWidth="10" defaultRowHeight="15"/>
  <cols>
    <col min="1" max="1" width="3.7109375" style="36" customWidth="1"/>
    <col min="2" max="2" width="15.7109375" style="36" customWidth="1"/>
    <col min="3" max="4" width="3.7109375" style="36" customWidth="1"/>
    <col min="5" max="5" width="22.7109375" style="36" customWidth="1"/>
    <col min="6" max="7" width="6.7109375" style="36" customWidth="1"/>
    <col min="8" max="11" width="2.7109375" style="36" customWidth="1"/>
    <col min="12" max="12" width="20.7109375" style="36" customWidth="1"/>
    <col min="13" max="14" width="5.7109375" style="36" customWidth="1"/>
    <col min="15" max="15" width="1.7109375" style="36" customWidth="1"/>
    <col min="16" max="16384" width="11.42578125" style="36"/>
  </cols>
  <sheetData>
    <row r="1" spans="1:14">
      <c r="A1" s="662" t="s">
        <v>17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</row>
    <row r="2" spans="1:14">
      <c r="A2" s="541" t="s">
        <v>167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>
      <c r="A3" s="519" t="s">
        <v>166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</row>
    <row r="4" spans="1:14" ht="12" customHeight="1">
      <c r="A4" s="663" t="s">
        <v>75</v>
      </c>
      <c r="B4" s="664"/>
      <c r="C4" s="664"/>
      <c r="D4" s="948" t="str">
        <f>'LISTE -  ELEVES'!C1</f>
        <v>Lycée des Métiers de l'Hôtellerie et du Tourisme "Archipel Guadeloupe"</v>
      </c>
      <c r="E4" s="948"/>
      <c r="F4" s="948"/>
      <c r="G4" s="948"/>
      <c r="H4" s="948"/>
      <c r="I4" s="948"/>
      <c r="J4" s="948"/>
      <c r="K4" s="948"/>
      <c r="L4" s="948"/>
      <c r="M4" s="39"/>
      <c r="N4" s="39"/>
    </row>
    <row r="5" spans="1:14" ht="12" customHeight="1">
      <c r="A5" s="664"/>
      <c r="B5" s="664"/>
      <c r="C5" s="664"/>
      <c r="D5" s="948"/>
      <c r="E5" s="948"/>
      <c r="F5" s="948"/>
      <c r="G5" s="948"/>
      <c r="H5" s="948"/>
      <c r="I5" s="948"/>
      <c r="J5" s="948"/>
      <c r="K5" s="948"/>
      <c r="L5" s="948"/>
      <c r="M5" s="942" t="s">
        <v>368</v>
      </c>
      <c r="N5" s="943"/>
    </row>
    <row r="6" spans="1:14" ht="12" customHeight="1">
      <c r="A6" s="664"/>
      <c r="B6" s="664"/>
      <c r="C6" s="664"/>
      <c r="D6" s="948" t="s">
        <v>76</v>
      </c>
      <c r="E6" s="948"/>
      <c r="F6" s="948"/>
      <c r="G6" s="668"/>
      <c r="H6" s="669"/>
      <c r="I6" s="669"/>
      <c r="J6" s="669"/>
      <c r="K6" s="669"/>
      <c r="L6" s="669"/>
      <c r="M6" s="944" t="str">
        <f>'LISTE -  ELEVES'!F7</f>
        <v>201….</v>
      </c>
      <c r="N6" s="945"/>
    </row>
    <row r="7" spans="1:14" ht="6" customHeight="1">
      <c r="A7" s="664"/>
      <c r="B7" s="664"/>
      <c r="C7" s="664"/>
      <c r="D7" s="948"/>
      <c r="E7" s="948"/>
      <c r="F7" s="948"/>
      <c r="G7" s="668"/>
      <c r="H7" s="669"/>
      <c r="I7" s="669"/>
      <c r="J7" s="669"/>
      <c r="K7" s="669"/>
      <c r="L7" s="669"/>
      <c r="M7" s="946"/>
      <c r="N7" s="947"/>
    </row>
    <row r="8" spans="1:14" ht="6" customHeight="1">
      <c r="A8" s="664"/>
      <c r="B8" s="664"/>
      <c r="C8" s="664"/>
      <c r="D8" s="949"/>
      <c r="E8" s="949"/>
      <c r="F8" s="949"/>
      <c r="G8" s="669"/>
      <c r="H8" s="669"/>
      <c r="I8" s="669"/>
      <c r="J8" s="669"/>
      <c r="K8" s="669"/>
      <c r="L8" s="669"/>
    </row>
    <row r="9" spans="1:14" s="40" customFormat="1" ht="14.25">
      <c r="A9" s="670" t="s">
        <v>77</v>
      </c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2"/>
    </row>
    <row r="10" spans="1:14" s="40" customFormat="1" ht="14.1" customHeight="1">
      <c r="A10" s="673" t="s">
        <v>78</v>
      </c>
      <c r="B10" s="674" t="s">
        <v>79</v>
      </c>
      <c r="C10" s="677" t="s">
        <v>80</v>
      </c>
      <c r="D10" s="678"/>
      <c r="E10" s="678"/>
      <c r="F10" s="678"/>
      <c r="G10" s="679"/>
      <c r="H10" s="686" t="s">
        <v>81</v>
      </c>
      <c r="I10" s="686"/>
      <c r="J10" s="686"/>
      <c r="K10" s="686"/>
      <c r="L10" s="674" t="s">
        <v>82</v>
      </c>
      <c r="M10" s="690" t="s">
        <v>83</v>
      </c>
      <c r="N10" s="950" t="s">
        <v>84</v>
      </c>
    </row>
    <row r="11" spans="1:14" s="40" customFormat="1" ht="14.1" customHeight="1">
      <c r="A11" s="673"/>
      <c r="B11" s="675"/>
      <c r="C11" s="680"/>
      <c r="D11" s="681"/>
      <c r="E11" s="681"/>
      <c r="F11" s="681"/>
      <c r="G11" s="682"/>
      <c r="H11" s="693" t="s">
        <v>7</v>
      </c>
      <c r="I11" s="694" t="s">
        <v>8</v>
      </c>
      <c r="J11" s="694"/>
      <c r="K11" s="695" t="s">
        <v>9</v>
      </c>
      <c r="L11" s="675"/>
      <c r="M11" s="691"/>
      <c r="N11" s="951"/>
    </row>
    <row r="12" spans="1:14" s="40" customFormat="1" ht="14.1" customHeight="1">
      <c r="A12" s="673"/>
      <c r="B12" s="676"/>
      <c r="C12" s="683"/>
      <c r="D12" s="684"/>
      <c r="E12" s="684"/>
      <c r="F12" s="684"/>
      <c r="G12" s="685"/>
      <c r="H12" s="693"/>
      <c r="I12" s="41" t="s">
        <v>10</v>
      </c>
      <c r="J12" s="41" t="s">
        <v>11</v>
      </c>
      <c r="K12" s="695"/>
      <c r="L12" s="676"/>
      <c r="M12" s="692"/>
      <c r="N12" s="952"/>
    </row>
    <row r="13" spans="1:14" s="40" customFormat="1" ht="15" customHeight="1">
      <c r="A13" s="939" t="s">
        <v>85</v>
      </c>
      <c r="B13" s="940"/>
      <c r="C13" s="940"/>
      <c r="D13" s="940"/>
      <c r="E13" s="940"/>
      <c r="F13" s="940"/>
      <c r="G13" s="940"/>
      <c r="H13" s="940"/>
      <c r="I13" s="940"/>
      <c r="J13" s="940"/>
      <c r="K13" s="940"/>
      <c r="L13" s="940"/>
      <c r="M13" s="940"/>
      <c r="N13" s="941"/>
    </row>
    <row r="14" spans="1:14" s="40" customFormat="1" ht="20.100000000000001" customHeight="1">
      <c r="A14" s="705">
        <v>1</v>
      </c>
      <c r="B14" s="706" t="s">
        <v>86</v>
      </c>
      <c r="C14" s="707" t="s">
        <v>87</v>
      </c>
      <c r="D14" s="707"/>
      <c r="E14" s="707"/>
      <c r="F14" s="707"/>
      <c r="G14" s="707"/>
      <c r="H14" s="342"/>
      <c r="I14" s="342"/>
      <c r="J14" s="342"/>
      <c r="K14" s="342"/>
      <c r="L14" s="42" t="s">
        <v>88</v>
      </c>
      <c r="M14" s="708"/>
      <c r="N14" s="709" t="s">
        <v>359</v>
      </c>
    </row>
    <row r="15" spans="1:14" s="40" customFormat="1" ht="20.100000000000001" customHeight="1">
      <c r="A15" s="705"/>
      <c r="B15" s="706"/>
      <c r="C15" s="707" t="s">
        <v>89</v>
      </c>
      <c r="D15" s="707"/>
      <c r="E15" s="707"/>
      <c r="F15" s="707"/>
      <c r="G15" s="707"/>
      <c r="H15" s="342"/>
      <c r="I15" s="342"/>
      <c r="J15" s="342"/>
      <c r="K15" s="342"/>
      <c r="L15" s="42" t="s">
        <v>90</v>
      </c>
      <c r="M15" s="708"/>
      <c r="N15" s="709"/>
    </row>
    <row r="16" spans="1:14" s="40" customFormat="1" ht="18" customHeight="1">
      <c r="A16" s="705"/>
      <c r="B16" s="706"/>
      <c r="C16" s="707" t="s">
        <v>91</v>
      </c>
      <c r="D16" s="707"/>
      <c r="E16" s="707"/>
      <c r="F16" s="707"/>
      <c r="G16" s="707"/>
      <c r="H16" s="342"/>
      <c r="I16" s="342"/>
      <c r="J16" s="342"/>
      <c r="K16" s="342"/>
      <c r="L16" s="42" t="s">
        <v>92</v>
      </c>
      <c r="M16" s="708"/>
      <c r="N16" s="709"/>
    </row>
    <row r="17" spans="1:14" s="40" customFormat="1" ht="20.100000000000001" customHeight="1">
      <c r="A17" s="953">
        <v>4</v>
      </c>
      <c r="B17" s="718" t="s">
        <v>93</v>
      </c>
      <c r="C17" s="707" t="s">
        <v>94</v>
      </c>
      <c r="D17" s="707"/>
      <c r="E17" s="707"/>
      <c r="F17" s="707"/>
      <c r="G17" s="707"/>
      <c r="H17" s="342"/>
      <c r="I17" s="342"/>
      <c r="J17" s="342"/>
      <c r="K17" s="342"/>
      <c r="L17" s="42" t="s">
        <v>95</v>
      </c>
      <c r="M17" s="708"/>
      <c r="N17" s="709"/>
    </row>
    <row r="18" spans="1:14" s="40" customFormat="1" ht="18" customHeight="1">
      <c r="A18" s="953"/>
      <c r="B18" s="718"/>
      <c r="C18" s="707" t="s">
        <v>96</v>
      </c>
      <c r="D18" s="707"/>
      <c r="E18" s="707"/>
      <c r="F18" s="707"/>
      <c r="G18" s="707"/>
      <c r="H18" s="342"/>
      <c r="I18" s="342"/>
      <c r="J18" s="342"/>
      <c r="K18" s="342"/>
      <c r="L18" s="42" t="s">
        <v>97</v>
      </c>
      <c r="M18" s="708"/>
      <c r="N18" s="709"/>
    </row>
    <row r="19" spans="1:14" s="40" customFormat="1" ht="15" customHeight="1">
      <c r="A19" s="939" t="s">
        <v>98</v>
      </c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1"/>
    </row>
    <row r="20" spans="1:14" s="40" customFormat="1" ht="21.95" customHeight="1">
      <c r="A20" s="43">
        <v>1</v>
      </c>
      <c r="B20" s="44" t="s">
        <v>99</v>
      </c>
      <c r="C20" s="719" t="s">
        <v>100</v>
      </c>
      <c r="D20" s="719"/>
      <c r="E20" s="719"/>
      <c r="F20" s="719"/>
      <c r="G20" s="719"/>
      <c r="H20" s="341"/>
      <c r="I20" s="341"/>
      <c r="J20" s="341"/>
      <c r="K20" s="341"/>
      <c r="L20" s="46" t="s">
        <v>101</v>
      </c>
      <c r="M20" s="343"/>
      <c r="N20" s="184" t="s">
        <v>360</v>
      </c>
    </row>
    <row r="21" spans="1:14" ht="21">
      <c r="A21" s="720" t="s">
        <v>102</v>
      </c>
      <c r="B21" s="721"/>
      <c r="C21" s="45" t="s">
        <v>103</v>
      </c>
      <c r="D21" s="45" t="s">
        <v>104</v>
      </c>
      <c r="E21" s="722" t="str">
        <f>'BEP S2 Pratique en centre'!E21:M21</f>
        <v xml:space="preserve">Plat 1 :    Plat 2 : </v>
      </c>
      <c r="F21" s="723"/>
      <c r="G21" s="954"/>
      <c r="H21" s="954"/>
      <c r="I21" s="954"/>
      <c r="J21" s="954"/>
      <c r="K21" s="954"/>
      <c r="L21" s="954"/>
      <c r="M21" s="954"/>
      <c r="N21" s="955"/>
    </row>
    <row r="22" spans="1:14" ht="15.75">
      <c r="A22" s="705">
        <v>1</v>
      </c>
      <c r="B22" s="710" t="s">
        <v>105</v>
      </c>
      <c r="C22" s="1505" t="s">
        <v>439</v>
      </c>
      <c r="D22" s="1505" t="s">
        <v>439</v>
      </c>
      <c r="E22" s="717" t="s">
        <v>106</v>
      </c>
      <c r="F22" s="717"/>
      <c r="G22" s="717"/>
      <c r="H22" s="341"/>
      <c r="I22" s="342"/>
      <c r="J22" s="342"/>
      <c r="K22" s="341"/>
      <c r="L22" s="710" t="s">
        <v>107</v>
      </c>
      <c r="M22" s="711"/>
      <c r="N22" s="714" t="s">
        <v>359</v>
      </c>
    </row>
    <row r="23" spans="1:14" ht="15.75">
      <c r="A23" s="705"/>
      <c r="B23" s="710"/>
      <c r="C23" s="1505"/>
      <c r="D23" s="1505" t="s">
        <v>439</v>
      </c>
      <c r="E23" s="717" t="s">
        <v>108</v>
      </c>
      <c r="F23" s="717"/>
      <c r="G23" s="717"/>
      <c r="H23" s="341"/>
      <c r="I23" s="342"/>
      <c r="J23" s="342"/>
      <c r="K23" s="341"/>
      <c r="L23" s="710"/>
      <c r="M23" s="712"/>
      <c r="N23" s="715"/>
    </row>
    <row r="24" spans="1:14" ht="15" customHeight="1">
      <c r="A24" s="705"/>
      <c r="B24" s="710"/>
      <c r="C24" s="1505" t="s">
        <v>439</v>
      </c>
      <c r="D24" s="1505" t="s">
        <v>439</v>
      </c>
      <c r="E24" s="717" t="s">
        <v>109</v>
      </c>
      <c r="F24" s="717"/>
      <c r="G24" s="717"/>
      <c r="H24" s="341"/>
      <c r="I24" s="342"/>
      <c r="J24" s="342"/>
      <c r="K24" s="341"/>
      <c r="L24" s="710"/>
      <c r="M24" s="712"/>
      <c r="N24" s="715"/>
    </row>
    <row r="25" spans="1:14" ht="15.75">
      <c r="A25" s="705"/>
      <c r="B25" s="710"/>
      <c r="C25" s="1505"/>
      <c r="D25" s="1505" t="s">
        <v>439</v>
      </c>
      <c r="E25" s="717" t="s">
        <v>110</v>
      </c>
      <c r="F25" s="717"/>
      <c r="G25" s="717"/>
      <c r="H25" s="341"/>
      <c r="I25" s="342"/>
      <c r="J25" s="342"/>
      <c r="K25" s="341"/>
      <c r="L25" s="710"/>
      <c r="M25" s="712"/>
      <c r="N25" s="715"/>
    </row>
    <row r="26" spans="1:14" ht="15.75">
      <c r="A26" s="705"/>
      <c r="B26" s="710"/>
      <c r="C26" s="1505"/>
      <c r="D26" s="1505" t="s">
        <v>439</v>
      </c>
      <c r="E26" s="717" t="s">
        <v>111</v>
      </c>
      <c r="F26" s="717"/>
      <c r="G26" s="717"/>
      <c r="H26" s="341"/>
      <c r="I26" s="342"/>
      <c r="J26" s="342"/>
      <c r="K26" s="341"/>
      <c r="L26" s="710"/>
      <c r="M26" s="712"/>
      <c r="N26" s="715"/>
    </row>
    <row r="27" spans="1:14" ht="15.75">
      <c r="A27" s="705"/>
      <c r="B27" s="710"/>
      <c r="C27" s="1505"/>
      <c r="D27" s="1505" t="s">
        <v>439</v>
      </c>
      <c r="E27" s="717" t="s">
        <v>112</v>
      </c>
      <c r="F27" s="717"/>
      <c r="G27" s="717"/>
      <c r="H27" s="341"/>
      <c r="I27" s="342"/>
      <c r="J27" s="342"/>
      <c r="K27" s="341"/>
      <c r="L27" s="710"/>
      <c r="M27" s="712"/>
      <c r="N27" s="715"/>
    </row>
    <row r="28" spans="1:14" ht="15.75">
      <c r="A28" s="705"/>
      <c r="B28" s="710"/>
      <c r="C28" s="1505" t="s">
        <v>439</v>
      </c>
      <c r="D28" s="1505"/>
      <c r="E28" s="717" t="s">
        <v>113</v>
      </c>
      <c r="F28" s="717"/>
      <c r="G28" s="717"/>
      <c r="H28" s="341"/>
      <c r="I28" s="342"/>
      <c r="J28" s="342"/>
      <c r="K28" s="341"/>
      <c r="L28" s="710"/>
      <c r="M28" s="712"/>
      <c r="N28" s="715"/>
    </row>
    <row r="29" spans="1:14" ht="20.100000000000001" customHeight="1">
      <c r="A29" s="705"/>
      <c r="B29" s="710"/>
      <c r="C29" s="1505"/>
      <c r="D29" s="1505"/>
      <c r="E29" s="725" t="s">
        <v>114</v>
      </c>
      <c r="F29" s="737"/>
      <c r="G29" s="726"/>
      <c r="H29" s="341"/>
      <c r="I29" s="342"/>
      <c r="J29" s="342"/>
      <c r="K29" s="341"/>
      <c r="L29" s="710"/>
      <c r="M29" s="712"/>
      <c r="N29" s="715"/>
    </row>
    <row r="30" spans="1:14" ht="20.100000000000001" customHeight="1">
      <c r="A30" s="705"/>
      <c r="B30" s="710"/>
      <c r="C30" s="1505"/>
      <c r="D30" s="1505"/>
      <c r="E30" s="727" t="s">
        <v>115</v>
      </c>
      <c r="F30" s="727"/>
      <c r="G30" s="727"/>
      <c r="H30" s="341"/>
      <c r="I30" s="342"/>
      <c r="J30" s="342"/>
      <c r="K30" s="341"/>
      <c r="L30" s="710"/>
      <c r="M30" s="712"/>
      <c r="N30" s="715"/>
    </row>
    <row r="31" spans="1:14" ht="15.75">
      <c r="A31" s="705"/>
      <c r="B31" s="710"/>
      <c r="C31" s="1505"/>
      <c r="D31" s="1505"/>
      <c r="E31" s="717" t="s">
        <v>116</v>
      </c>
      <c r="F31" s="717"/>
      <c r="G31" s="717"/>
      <c r="H31" s="341"/>
      <c r="I31" s="342"/>
      <c r="J31" s="342"/>
      <c r="K31" s="341"/>
      <c r="L31" s="710"/>
      <c r="M31" s="712"/>
      <c r="N31" s="715"/>
    </row>
    <row r="32" spans="1:14" ht="15.75">
      <c r="A32" s="705"/>
      <c r="B32" s="710"/>
      <c r="C32" s="1505" t="s">
        <v>439</v>
      </c>
      <c r="D32" s="1505" t="s">
        <v>439</v>
      </c>
      <c r="E32" s="717" t="s">
        <v>256</v>
      </c>
      <c r="F32" s="717"/>
      <c r="G32" s="717"/>
      <c r="H32" s="341"/>
      <c r="I32" s="342"/>
      <c r="J32" s="342"/>
      <c r="K32" s="341"/>
      <c r="L32" s="710"/>
      <c r="M32" s="713"/>
      <c r="N32" s="716"/>
    </row>
    <row r="33" spans="1:14" ht="15.75">
      <c r="A33" s="705"/>
      <c r="B33" s="706" t="s">
        <v>117</v>
      </c>
      <c r="C33" s="1505" t="s">
        <v>439</v>
      </c>
      <c r="D33" s="1505"/>
      <c r="E33" s="734" t="s">
        <v>118</v>
      </c>
      <c r="F33" s="734"/>
      <c r="G33" s="734"/>
      <c r="H33" s="341"/>
      <c r="I33" s="342"/>
      <c r="J33" s="342"/>
      <c r="K33" s="341"/>
      <c r="L33" s="735" t="s">
        <v>119</v>
      </c>
      <c r="M33" s="711"/>
      <c r="N33" s="714" t="s">
        <v>359</v>
      </c>
    </row>
    <row r="34" spans="1:14" ht="15.75">
      <c r="A34" s="705"/>
      <c r="B34" s="706"/>
      <c r="C34" s="1505"/>
      <c r="D34" s="1505"/>
      <c r="E34" s="734" t="s">
        <v>340</v>
      </c>
      <c r="F34" s="734"/>
      <c r="G34" s="734"/>
      <c r="H34" s="341"/>
      <c r="I34" s="342"/>
      <c r="J34" s="342"/>
      <c r="K34" s="341"/>
      <c r="L34" s="735"/>
      <c r="M34" s="712"/>
      <c r="N34" s="715"/>
    </row>
    <row r="35" spans="1:14" ht="21.95" customHeight="1">
      <c r="A35" s="705"/>
      <c r="B35" s="706"/>
      <c r="C35" s="1505"/>
      <c r="D35" s="1505"/>
      <c r="E35" s="727" t="s">
        <v>120</v>
      </c>
      <c r="F35" s="727"/>
      <c r="G35" s="727"/>
      <c r="H35" s="341"/>
      <c r="I35" s="342"/>
      <c r="J35" s="342"/>
      <c r="K35" s="341"/>
      <c r="L35" s="735"/>
      <c r="M35" s="712"/>
      <c r="N35" s="715"/>
    </row>
    <row r="36" spans="1:14" ht="21.95" customHeight="1">
      <c r="A36" s="705"/>
      <c r="B36" s="706"/>
      <c r="C36" s="1505"/>
      <c r="D36" s="1505" t="s">
        <v>439</v>
      </c>
      <c r="E36" s="727" t="s">
        <v>178</v>
      </c>
      <c r="F36" s="727"/>
      <c r="G36" s="727"/>
      <c r="H36" s="341"/>
      <c r="I36" s="342"/>
      <c r="J36" s="342"/>
      <c r="K36" s="341"/>
      <c r="L36" s="735"/>
      <c r="M36" s="712"/>
      <c r="N36" s="715"/>
    </row>
    <row r="37" spans="1:14" ht="15.75">
      <c r="A37" s="705"/>
      <c r="B37" s="706"/>
      <c r="C37" s="1505"/>
      <c r="D37" s="1505" t="s">
        <v>439</v>
      </c>
      <c r="E37" s="717" t="s">
        <v>121</v>
      </c>
      <c r="F37" s="717"/>
      <c r="G37" s="717"/>
      <c r="H37" s="341"/>
      <c r="I37" s="342"/>
      <c r="J37" s="342"/>
      <c r="K37" s="341"/>
      <c r="L37" s="735"/>
      <c r="M37" s="712"/>
      <c r="N37" s="715"/>
    </row>
    <row r="38" spans="1:14" ht="15.75">
      <c r="A38" s="705"/>
      <c r="B38" s="706"/>
      <c r="C38" s="1505"/>
      <c r="D38" s="1505"/>
      <c r="E38" s="717" t="s">
        <v>122</v>
      </c>
      <c r="F38" s="717"/>
      <c r="G38" s="717"/>
      <c r="H38" s="341"/>
      <c r="I38" s="342"/>
      <c r="J38" s="342"/>
      <c r="K38" s="341"/>
      <c r="L38" s="735"/>
      <c r="M38" s="712"/>
      <c r="N38" s="715"/>
    </row>
    <row r="39" spans="1:14" ht="15.75">
      <c r="A39" s="705"/>
      <c r="B39" s="706"/>
      <c r="C39" s="1505" t="s">
        <v>439</v>
      </c>
      <c r="D39" s="1505" t="s">
        <v>439</v>
      </c>
      <c r="E39" s="717" t="s">
        <v>123</v>
      </c>
      <c r="F39" s="717"/>
      <c r="G39" s="717"/>
      <c r="H39" s="341"/>
      <c r="I39" s="342"/>
      <c r="J39" s="342"/>
      <c r="K39" s="341"/>
      <c r="L39" s="735"/>
      <c r="M39" s="713"/>
      <c r="N39" s="716"/>
    </row>
    <row r="40" spans="1:14" ht="15" customHeight="1">
      <c r="A40" s="705"/>
      <c r="B40" s="730" t="s">
        <v>124</v>
      </c>
      <c r="C40" s="956" t="s">
        <v>125</v>
      </c>
      <c r="D40" s="957"/>
      <c r="E40" s="957"/>
      <c r="F40" s="958"/>
      <c r="G40" s="47" t="s">
        <v>103</v>
      </c>
      <c r="H40" s="341"/>
      <c r="I40" s="342"/>
      <c r="J40" s="342"/>
      <c r="K40" s="341"/>
      <c r="L40" s="732" t="s">
        <v>126</v>
      </c>
      <c r="M40" s="711"/>
      <c r="N40" s="714" t="s">
        <v>355</v>
      </c>
    </row>
    <row r="41" spans="1:14" ht="15" customHeight="1">
      <c r="A41" s="705"/>
      <c r="B41" s="730"/>
      <c r="C41" s="959"/>
      <c r="D41" s="960"/>
      <c r="E41" s="960"/>
      <c r="F41" s="961"/>
      <c r="G41" s="47" t="s">
        <v>104</v>
      </c>
      <c r="H41" s="341"/>
      <c r="I41" s="342"/>
      <c r="J41" s="342"/>
      <c r="K41" s="341"/>
      <c r="L41" s="733"/>
      <c r="M41" s="712"/>
      <c r="N41" s="715"/>
    </row>
    <row r="42" spans="1:14" ht="15" customHeight="1">
      <c r="A42" s="705"/>
      <c r="B42" s="730"/>
      <c r="C42" s="956" t="s">
        <v>127</v>
      </c>
      <c r="D42" s="957"/>
      <c r="E42" s="957"/>
      <c r="F42" s="958"/>
      <c r="G42" s="47" t="s">
        <v>103</v>
      </c>
      <c r="H42" s="341"/>
      <c r="I42" s="342"/>
      <c r="J42" s="342"/>
      <c r="K42" s="341"/>
      <c r="L42" s="733"/>
      <c r="M42" s="712"/>
      <c r="N42" s="715"/>
    </row>
    <row r="43" spans="1:14" ht="15" customHeight="1">
      <c r="A43" s="705"/>
      <c r="B43" s="730"/>
      <c r="C43" s="959"/>
      <c r="D43" s="960"/>
      <c r="E43" s="960"/>
      <c r="F43" s="961"/>
      <c r="G43" s="47" t="s">
        <v>104</v>
      </c>
      <c r="H43" s="341"/>
      <c r="I43" s="342"/>
      <c r="J43" s="342"/>
      <c r="K43" s="341"/>
      <c r="L43" s="733"/>
      <c r="M43" s="713"/>
      <c r="N43" s="716"/>
    </row>
    <row r="44" spans="1:14" ht="18" customHeight="1">
      <c r="A44" s="962">
        <v>3</v>
      </c>
      <c r="B44" s="728" t="s">
        <v>128</v>
      </c>
      <c r="C44" s="729" t="s">
        <v>129</v>
      </c>
      <c r="D44" s="729"/>
      <c r="E44" s="729"/>
      <c r="F44" s="729"/>
      <c r="G44" s="729"/>
      <c r="H44" s="341"/>
      <c r="I44" s="342"/>
      <c r="J44" s="342"/>
      <c r="K44" s="341"/>
      <c r="L44" s="48" t="s">
        <v>130</v>
      </c>
      <c r="M44" s="963"/>
      <c r="N44" s="965"/>
    </row>
    <row r="45" spans="1:14" ht="24.75">
      <c r="A45" s="962"/>
      <c r="B45" s="728"/>
      <c r="C45" s="729" t="s">
        <v>131</v>
      </c>
      <c r="D45" s="729"/>
      <c r="E45" s="729"/>
      <c r="F45" s="729"/>
      <c r="G45" s="729"/>
      <c r="H45" s="341"/>
      <c r="I45" s="342"/>
      <c r="J45" s="342"/>
      <c r="K45" s="341"/>
      <c r="L45" s="48" t="s">
        <v>132</v>
      </c>
      <c r="M45" s="964"/>
      <c r="N45" s="966"/>
    </row>
    <row r="46" spans="1:14" ht="21.95" customHeight="1">
      <c r="A46" s="962">
        <v>5</v>
      </c>
      <c r="B46" s="730" t="s">
        <v>133</v>
      </c>
      <c r="C46" s="725" t="s">
        <v>134</v>
      </c>
      <c r="D46" s="737"/>
      <c r="E46" s="737"/>
      <c r="F46" s="737"/>
      <c r="G46" s="726"/>
      <c r="H46" s="341"/>
      <c r="I46" s="342"/>
      <c r="J46" s="342"/>
      <c r="K46" s="341"/>
      <c r="L46" s="48" t="s">
        <v>135</v>
      </c>
      <c r="M46" s="711"/>
      <c r="N46" s="714" t="s">
        <v>359</v>
      </c>
    </row>
    <row r="47" spans="1:14" ht="21.95" customHeight="1">
      <c r="A47" s="962"/>
      <c r="B47" s="730"/>
      <c r="C47" s="745" t="s">
        <v>136</v>
      </c>
      <c r="D47" s="746"/>
      <c r="E47" s="746"/>
      <c r="F47" s="746"/>
      <c r="G47" s="747"/>
      <c r="H47" s="261"/>
      <c r="I47" s="240"/>
      <c r="J47" s="240"/>
      <c r="K47" s="261"/>
      <c r="L47" s="48" t="s">
        <v>137</v>
      </c>
      <c r="M47" s="712"/>
      <c r="N47" s="715"/>
    </row>
    <row r="48" spans="1:14" ht="16.5">
      <c r="A48" s="962"/>
      <c r="B48" s="730"/>
      <c r="C48" s="725" t="s">
        <v>138</v>
      </c>
      <c r="D48" s="737"/>
      <c r="E48" s="737"/>
      <c r="F48" s="737"/>
      <c r="G48" s="726"/>
      <c r="H48" s="341"/>
      <c r="I48" s="342"/>
      <c r="J48" s="342"/>
      <c r="K48" s="341"/>
      <c r="L48" s="163" t="s">
        <v>341</v>
      </c>
      <c r="M48" s="712"/>
      <c r="N48" s="715"/>
    </row>
    <row r="49" spans="1:14" ht="21.95" customHeight="1">
      <c r="A49" s="962"/>
      <c r="B49" s="730" t="s">
        <v>139</v>
      </c>
      <c r="C49" s="725" t="s">
        <v>140</v>
      </c>
      <c r="D49" s="737"/>
      <c r="E49" s="737"/>
      <c r="F49" s="737"/>
      <c r="G49" s="726"/>
      <c r="H49" s="341"/>
      <c r="I49" s="342"/>
      <c r="J49" s="342"/>
      <c r="K49" s="341"/>
      <c r="L49" s="46" t="s">
        <v>101</v>
      </c>
      <c r="M49" s="712"/>
      <c r="N49" s="715"/>
    </row>
    <row r="50" spans="1:14" ht="15" customHeight="1">
      <c r="A50" s="962"/>
      <c r="B50" s="730"/>
      <c r="C50" s="956" t="s">
        <v>141</v>
      </c>
      <c r="D50" s="957"/>
      <c r="E50" s="957"/>
      <c r="F50" s="958"/>
      <c r="G50" s="47" t="s">
        <v>103</v>
      </c>
      <c r="H50" s="341"/>
      <c r="I50" s="342"/>
      <c r="J50" s="342"/>
      <c r="K50" s="341"/>
      <c r="L50" s="736" t="s">
        <v>142</v>
      </c>
      <c r="M50" s="712"/>
      <c r="N50" s="715"/>
    </row>
    <row r="51" spans="1:14" ht="15" customHeight="1">
      <c r="A51" s="962"/>
      <c r="B51" s="730"/>
      <c r="C51" s="959"/>
      <c r="D51" s="960"/>
      <c r="E51" s="960"/>
      <c r="F51" s="961"/>
      <c r="G51" s="47" t="s">
        <v>104</v>
      </c>
      <c r="H51" s="341"/>
      <c r="I51" s="342"/>
      <c r="J51" s="342"/>
      <c r="K51" s="341"/>
      <c r="L51" s="736"/>
      <c r="M51" s="712"/>
      <c r="N51" s="715"/>
    </row>
    <row r="52" spans="1:14" ht="21.95" customHeight="1">
      <c r="A52" s="962"/>
      <c r="B52" s="730"/>
      <c r="C52" s="725" t="s">
        <v>143</v>
      </c>
      <c r="D52" s="737"/>
      <c r="E52" s="737"/>
      <c r="F52" s="737"/>
      <c r="G52" s="726"/>
      <c r="H52" s="341"/>
      <c r="I52" s="342"/>
      <c r="J52" s="342"/>
      <c r="K52" s="341"/>
      <c r="L52" s="46" t="s">
        <v>101</v>
      </c>
      <c r="M52" s="713"/>
      <c r="N52" s="716"/>
    </row>
    <row r="53" spans="1:14" s="49" customFormat="1" ht="12.75">
      <c r="A53" s="738" t="s">
        <v>144</v>
      </c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40"/>
      <c r="M53" s="748" t="str">
        <f>IF((M14)&gt;0,SUM(M14,M20,M22,M33,M40,M46),"")</f>
        <v/>
      </c>
      <c r="N53" s="967" t="s">
        <v>208</v>
      </c>
    </row>
    <row r="54" spans="1:14">
      <c r="A54" s="741" t="s">
        <v>145</v>
      </c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743"/>
      <c r="M54" s="749"/>
      <c r="N54" s="968"/>
    </row>
    <row r="55" spans="1:14" ht="1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744" t="s">
        <v>146</v>
      </c>
      <c r="N55" s="744"/>
    </row>
    <row r="59" spans="1:14">
      <c r="A59" s="662" t="s">
        <v>17</v>
      </c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</row>
    <row r="60" spans="1:14">
      <c r="A60" s="541" t="s">
        <v>167</v>
      </c>
      <c r="B60" s="541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</row>
    <row r="61" spans="1:14">
      <c r="A61" s="519" t="s">
        <v>166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</row>
    <row r="62" spans="1:14">
      <c r="A62" s="663" t="s">
        <v>75</v>
      </c>
      <c r="B62" s="664"/>
      <c r="C62" s="664"/>
      <c r="D62" s="948" t="str">
        <f>'LISTE -  ELEVES'!C1</f>
        <v>Lycée des Métiers de l'Hôtellerie et du Tourisme "Archipel Guadeloupe"</v>
      </c>
      <c r="E62" s="948"/>
      <c r="F62" s="948"/>
      <c r="G62" s="948"/>
      <c r="H62" s="948"/>
      <c r="I62" s="948"/>
      <c r="J62" s="948"/>
      <c r="K62" s="948"/>
      <c r="L62" s="948"/>
      <c r="M62" s="39"/>
      <c r="N62" s="39"/>
    </row>
    <row r="63" spans="1:14">
      <c r="A63" s="664"/>
      <c r="B63" s="664"/>
      <c r="C63" s="664"/>
      <c r="D63" s="948"/>
      <c r="E63" s="948"/>
      <c r="F63" s="948"/>
      <c r="G63" s="948"/>
      <c r="H63" s="948"/>
      <c r="I63" s="948"/>
      <c r="J63" s="948"/>
      <c r="K63" s="948"/>
      <c r="L63" s="948"/>
    </row>
    <row r="64" spans="1:14">
      <c r="A64" s="664"/>
      <c r="B64" s="664"/>
      <c r="C64" s="664"/>
      <c r="D64" s="948" t="s">
        <v>76</v>
      </c>
      <c r="E64" s="948"/>
      <c r="F64" s="948"/>
      <c r="G64" s="988">
        <f>G6</f>
        <v>0</v>
      </c>
      <c r="H64" s="989"/>
      <c r="I64" s="989"/>
      <c r="J64" s="989"/>
      <c r="K64" s="989"/>
      <c r="L64" s="989"/>
      <c r="M64" s="942" t="s">
        <v>368</v>
      </c>
      <c r="N64" s="943"/>
    </row>
    <row r="65" spans="1:14">
      <c r="A65" s="664"/>
      <c r="B65" s="664"/>
      <c r="C65" s="664"/>
      <c r="D65" s="948"/>
      <c r="E65" s="948"/>
      <c r="F65" s="948"/>
      <c r="G65" s="989"/>
      <c r="H65" s="989"/>
      <c r="I65" s="989"/>
      <c r="J65" s="989"/>
      <c r="K65" s="989"/>
      <c r="L65" s="989"/>
      <c r="M65" s="1003" t="str">
        <f>'LISTE -  ELEVES'!F7</f>
        <v>201….</v>
      </c>
      <c r="N65" s="1004"/>
    </row>
    <row r="66" spans="1:14">
      <c r="A66" s="51"/>
      <c r="B66" s="51"/>
      <c r="C66" s="51"/>
      <c r="D66" s="52"/>
      <c r="E66" s="52"/>
      <c r="F66" s="196"/>
      <c r="G66" s="53"/>
      <c r="H66" s="53"/>
      <c r="I66" s="53"/>
      <c r="J66" s="53"/>
      <c r="K66" s="53"/>
      <c r="L66" s="53"/>
      <c r="M66" s="298"/>
      <c r="N66" s="298"/>
    </row>
    <row r="67" spans="1:14">
      <c r="A67" s="51"/>
      <c r="B67" s="51"/>
      <c r="C67" s="51"/>
      <c r="D67" s="52"/>
      <c r="E67" s="52"/>
      <c r="F67" s="196"/>
      <c r="G67" s="53"/>
      <c r="H67" s="53"/>
      <c r="I67" s="53"/>
      <c r="J67" s="53"/>
      <c r="K67" s="53"/>
      <c r="L67" s="53"/>
    </row>
    <row r="68" spans="1:14">
      <c r="A68" s="51"/>
      <c r="B68" s="51"/>
      <c r="C68" s="51"/>
      <c r="D68" s="52"/>
      <c r="E68" s="52"/>
      <c r="F68" s="196"/>
      <c r="G68" s="53"/>
      <c r="H68" s="53"/>
      <c r="I68" s="53"/>
      <c r="J68" s="53"/>
      <c r="K68" s="53"/>
      <c r="L68" s="53"/>
    </row>
    <row r="69" spans="1:14">
      <c r="A69" s="51"/>
      <c r="B69" s="51"/>
      <c r="C69" s="51"/>
      <c r="D69" s="52"/>
      <c r="E69" s="52"/>
      <c r="F69" s="196"/>
      <c r="G69" s="53"/>
      <c r="H69" s="53"/>
      <c r="I69" s="53"/>
      <c r="J69" s="53"/>
      <c r="K69" s="53"/>
      <c r="L69" s="53"/>
    </row>
    <row r="70" spans="1:14">
      <c r="A70" s="51"/>
      <c r="B70" s="51"/>
      <c r="C70" s="51"/>
      <c r="D70" s="52"/>
      <c r="E70" s="52"/>
      <c r="F70" s="196"/>
      <c r="G70" s="53"/>
      <c r="H70" s="53"/>
      <c r="I70" s="53"/>
      <c r="J70" s="53"/>
      <c r="K70" s="53"/>
      <c r="L70" s="53"/>
    </row>
    <row r="74" spans="1:14" ht="15.75">
      <c r="A74" s="778" t="s">
        <v>147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</row>
    <row r="77" spans="1:14">
      <c r="A77" s="779" t="s">
        <v>148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1"/>
      <c r="L77" s="779" t="s">
        <v>23</v>
      </c>
      <c r="M77" s="780"/>
      <c r="N77" s="781"/>
    </row>
    <row r="78" spans="1:14">
      <c r="A78" s="969" t="s">
        <v>342</v>
      </c>
      <c r="B78" s="970"/>
      <c r="C78" s="971" t="s">
        <v>149</v>
      </c>
      <c r="D78" s="970"/>
      <c r="E78" s="972"/>
      <c r="F78" s="979" t="s">
        <v>150</v>
      </c>
      <c r="G78" s="980"/>
      <c r="H78" s="980"/>
      <c r="I78" s="980"/>
      <c r="J78" s="980"/>
      <c r="K78" s="981"/>
      <c r="L78" s="1012"/>
      <c r="M78" s="1013"/>
      <c r="N78" s="1014"/>
    </row>
    <row r="79" spans="1:14" s="57" customFormat="1" ht="5.0999999999999996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6"/>
      <c r="L79" s="1015"/>
      <c r="M79" s="1016"/>
      <c r="N79" s="1017"/>
    </row>
    <row r="80" spans="1:14">
      <c r="A80" s="999" t="s">
        <v>151</v>
      </c>
      <c r="B80" s="1000"/>
      <c r="C80" s="973" t="str">
        <f>'LISTE -  ELEVES'!H27</f>
        <v>Emile F. PROMENEUR</v>
      </c>
      <c r="D80" s="974"/>
      <c r="E80" s="975"/>
      <c r="F80" s="973"/>
      <c r="G80" s="974"/>
      <c r="H80" s="974"/>
      <c r="I80" s="974"/>
      <c r="J80" s="974"/>
      <c r="K80" s="1005"/>
      <c r="L80" s="1015"/>
      <c r="M80" s="1016"/>
      <c r="N80" s="1017"/>
    </row>
    <row r="81" spans="1:14">
      <c r="A81" s="999"/>
      <c r="B81" s="1000"/>
      <c r="C81" s="973"/>
      <c r="D81" s="974"/>
      <c r="E81" s="975"/>
      <c r="F81" s="973"/>
      <c r="G81" s="974"/>
      <c r="H81" s="974"/>
      <c r="I81" s="974"/>
      <c r="J81" s="974"/>
      <c r="K81" s="1005"/>
      <c r="L81" s="1015"/>
      <c r="M81" s="1016"/>
      <c r="N81" s="1017"/>
    </row>
    <row r="82" spans="1:14">
      <c r="A82" s="999"/>
      <c r="B82" s="1000"/>
      <c r="C82" s="976"/>
      <c r="D82" s="977"/>
      <c r="E82" s="978"/>
      <c r="F82" s="973"/>
      <c r="G82" s="974"/>
      <c r="H82" s="974"/>
      <c r="I82" s="974"/>
      <c r="J82" s="974"/>
      <c r="K82" s="1005"/>
      <c r="L82" s="1015"/>
      <c r="M82" s="1016"/>
      <c r="N82" s="1017"/>
    </row>
    <row r="83" spans="1:14">
      <c r="A83" s="999"/>
      <c r="B83" s="1000"/>
      <c r="C83" s="976"/>
      <c r="D83" s="977"/>
      <c r="E83" s="978"/>
      <c r="F83" s="973"/>
      <c r="G83" s="974"/>
      <c r="H83" s="974"/>
      <c r="I83" s="974"/>
      <c r="J83" s="974"/>
      <c r="K83" s="1005"/>
      <c r="L83" s="1015"/>
      <c r="M83" s="1016"/>
      <c r="N83" s="1017"/>
    </row>
    <row r="84" spans="1:14" ht="5.0999999999999996" customHeight="1">
      <c r="A84" s="62"/>
      <c r="B84" s="63"/>
      <c r="C84" s="39"/>
      <c r="D84" s="39"/>
      <c r="E84" s="39"/>
      <c r="F84" s="39"/>
      <c r="G84" s="39"/>
      <c r="H84" s="39"/>
      <c r="I84" s="39"/>
      <c r="J84" s="39"/>
      <c r="K84" s="64"/>
      <c r="L84" s="1015"/>
      <c r="M84" s="1016"/>
      <c r="N84" s="1017"/>
    </row>
    <row r="85" spans="1:14">
      <c r="A85" s="999" t="s">
        <v>152</v>
      </c>
      <c r="B85" s="1000"/>
      <c r="C85" s="990"/>
      <c r="D85" s="991"/>
      <c r="E85" s="992"/>
      <c r="F85" s="1006"/>
      <c r="G85" s="1007"/>
      <c r="H85" s="1007"/>
      <c r="I85" s="1007"/>
      <c r="J85" s="1007"/>
      <c r="K85" s="1008"/>
      <c r="L85" s="1015"/>
      <c r="M85" s="1016"/>
      <c r="N85" s="1017"/>
    </row>
    <row r="86" spans="1:14">
      <c r="A86" s="999"/>
      <c r="B86" s="1000"/>
      <c r="C86" s="993"/>
      <c r="D86" s="994"/>
      <c r="E86" s="995"/>
      <c r="F86" s="1006"/>
      <c r="G86" s="1007"/>
      <c r="H86" s="1007"/>
      <c r="I86" s="1007"/>
      <c r="J86" s="1007"/>
      <c r="K86" s="1008"/>
      <c r="L86" s="1015"/>
      <c r="M86" s="1016"/>
      <c r="N86" s="1017"/>
    </row>
    <row r="87" spans="1:14">
      <c r="A87" s="999"/>
      <c r="B87" s="1000"/>
      <c r="C87" s="993"/>
      <c r="D87" s="994"/>
      <c r="E87" s="995"/>
      <c r="F87" s="1006"/>
      <c r="G87" s="1007"/>
      <c r="H87" s="1007"/>
      <c r="I87" s="1007"/>
      <c r="J87" s="1007"/>
      <c r="K87" s="1008"/>
      <c r="L87" s="1015"/>
      <c r="M87" s="1016"/>
      <c r="N87" s="1017"/>
    </row>
    <row r="88" spans="1:14">
      <c r="A88" s="999"/>
      <c r="B88" s="1000"/>
      <c r="C88" s="993"/>
      <c r="D88" s="994"/>
      <c r="E88" s="995"/>
      <c r="F88" s="1006"/>
      <c r="G88" s="1007"/>
      <c r="H88" s="1007"/>
      <c r="I88" s="1007"/>
      <c r="J88" s="1007"/>
      <c r="K88" s="1008"/>
      <c r="L88" s="1015"/>
      <c r="M88" s="1016"/>
      <c r="N88" s="1017"/>
    </row>
    <row r="89" spans="1:14">
      <c r="A89" s="999"/>
      <c r="B89" s="1000"/>
      <c r="C89" s="993"/>
      <c r="D89" s="994"/>
      <c r="E89" s="995"/>
      <c r="F89" s="1006"/>
      <c r="G89" s="1007"/>
      <c r="H89" s="1007"/>
      <c r="I89" s="1007"/>
      <c r="J89" s="1007"/>
      <c r="K89" s="1008"/>
      <c r="L89" s="1015"/>
      <c r="M89" s="1016"/>
      <c r="N89" s="1017"/>
    </row>
    <row r="90" spans="1:14">
      <c r="A90" s="1001"/>
      <c r="B90" s="1002"/>
      <c r="C90" s="996"/>
      <c r="D90" s="997"/>
      <c r="E90" s="998"/>
      <c r="F90" s="1009"/>
      <c r="G90" s="1010"/>
      <c r="H90" s="1010"/>
      <c r="I90" s="1010"/>
      <c r="J90" s="1010"/>
      <c r="K90" s="1011"/>
      <c r="L90" s="1018"/>
      <c r="M90" s="1019"/>
      <c r="N90" s="1020"/>
    </row>
    <row r="96" spans="1:14" ht="15" customHeight="1">
      <c r="L96" s="982" t="str">
        <f>M53</f>
        <v/>
      </c>
      <c r="M96" s="985" t="s">
        <v>405</v>
      </c>
      <c r="N96" s="773"/>
    </row>
    <row r="97" spans="5:14" ht="20.25">
      <c r="E97" s="761" t="s">
        <v>361</v>
      </c>
      <c r="F97" s="761"/>
      <c r="G97" s="761"/>
      <c r="L97" s="983"/>
      <c r="M97" s="616"/>
      <c r="N97" s="775"/>
    </row>
    <row r="98" spans="5:14" ht="15" customHeight="1">
      <c r="L98" s="984"/>
      <c r="M98" s="776"/>
      <c r="N98" s="777"/>
    </row>
    <row r="105" spans="5:14">
      <c r="L105" s="986" t="str">
        <f>'LISTE -  ELEVES'!C1</f>
        <v>Lycée des Métiers de l'Hôtellerie et du Tourisme "Archipel Guadeloupe"</v>
      </c>
      <c r="M105" s="987"/>
      <c r="N105" s="987"/>
    </row>
    <row r="106" spans="5:14">
      <c r="L106" s="987"/>
      <c r="M106" s="987"/>
      <c r="N106" s="987"/>
    </row>
    <row r="107" spans="5:14" ht="20.100000000000001" customHeight="1">
      <c r="L107" s="68" t="s">
        <v>412</v>
      </c>
    </row>
    <row r="112" spans="5:14" ht="15" customHeight="1">
      <c r="K112" s="762" t="s">
        <v>156</v>
      </c>
      <c r="L112" s="762"/>
      <c r="M112" s="762"/>
      <c r="N112" s="762"/>
    </row>
  </sheetData>
  <sheetProtection formatCells="0"/>
  <mergeCells count="120">
    <mergeCell ref="A59:N59"/>
    <mergeCell ref="A60:N60"/>
    <mergeCell ref="A61:N61"/>
    <mergeCell ref="A62:C65"/>
    <mergeCell ref="D62:L63"/>
    <mergeCell ref="G64:L65"/>
    <mergeCell ref="D64:F65"/>
    <mergeCell ref="C85:E90"/>
    <mergeCell ref="A80:B83"/>
    <mergeCell ref="A85:B90"/>
    <mergeCell ref="M64:N64"/>
    <mergeCell ref="M65:N65"/>
    <mergeCell ref="F80:K83"/>
    <mergeCell ref="F85:K90"/>
    <mergeCell ref="L78:N90"/>
    <mergeCell ref="E97:G97"/>
    <mergeCell ref="K112:N112"/>
    <mergeCell ref="A74:N74"/>
    <mergeCell ref="A77:K77"/>
    <mergeCell ref="L77:N77"/>
    <mergeCell ref="A78:B78"/>
    <mergeCell ref="C78:E78"/>
    <mergeCell ref="C80:E81"/>
    <mergeCell ref="C82:E83"/>
    <mergeCell ref="F78:K78"/>
    <mergeCell ref="L96:L98"/>
    <mergeCell ref="M96:N98"/>
    <mergeCell ref="L105:N106"/>
    <mergeCell ref="L50:L51"/>
    <mergeCell ref="C52:G52"/>
    <mergeCell ref="A53:L53"/>
    <mergeCell ref="A54:L54"/>
    <mergeCell ref="M55:N55"/>
    <mergeCell ref="A46:A52"/>
    <mergeCell ref="B46:B48"/>
    <mergeCell ref="C46:G46"/>
    <mergeCell ref="M46:M52"/>
    <mergeCell ref="N46:N52"/>
    <mergeCell ref="C47:G47"/>
    <mergeCell ref="C48:G48"/>
    <mergeCell ref="B49:B52"/>
    <mergeCell ref="C49:G49"/>
    <mergeCell ref="C50:F51"/>
    <mergeCell ref="M53:M54"/>
    <mergeCell ref="N53:N54"/>
    <mergeCell ref="N44:N45"/>
    <mergeCell ref="C45:G45"/>
    <mergeCell ref="E39:G39"/>
    <mergeCell ref="B40:B43"/>
    <mergeCell ref="L40:L43"/>
    <mergeCell ref="M40:M43"/>
    <mergeCell ref="N40:N43"/>
    <mergeCell ref="B33:B39"/>
    <mergeCell ref="E33:G33"/>
    <mergeCell ref="L33:L39"/>
    <mergeCell ref="M33:M39"/>
    <mergeCell ref="N33:N39"/>
    <mergeCell ref="E34:G34"/>
    <mergeCell ref="E35:G35"/>
    <mergeCell ref="E36:G36"/>
    <mergeCell ref="E37:G37"/>
    <mergeCell ref="E38:G38"/>
    <mergeCell ref="C42:F43"/>
    <mergeCell ref="E32:G32"/>
    <mergeCell ref="A22:A43"/>
    <mergeCell ref="B22:B32"/>
    <mergeCell ref="E22:G22"/>
    <mergeCell ref="C40:F41"/>
    <mergeCell ref="A44:A45"/>
    <mergeCell ref="B44:B45"/>
    <mergeCell ref="C44:G44"/>
    <mergeCell ref="M44:M45"/>
    <mergeCell ref="M14:M18"/>
    <mergeCell ref="N14:N18"/>
    <mergeCell ref="C15:G15"/>
    <mergeCell ref="C16:G16"/>
    <mergeCell ref="A17:A18"/>
    <mergeCell ref="L22:L32"/>
    <mergeCell ref="M22:M32"/>
    <mergeCell ref="N22:N32"/>
    <mergeCell ref="E23:G23"/>
    <mergeCell ref="E24:G24"/>
    <mergeCell ref="E25:G25"/>
    <mergeCell ref="E26:G26"/>
    <mergeCell ref="B17:B18"/>
    <mergeCell ref="C17:G17"/>
    <mergeCell ref="C18:G18"/>
    <mergeCell ref="A19:N19"/>
    <mergeCell ref="C20:G20"/>
    <mergeCell ref="A21:B21"/>
    <mergeCell ref="E21:N21"/>
    <mergeCell ref="E27:G27"/>
    <mergeCell ref="E28:G28"/>
    <mergeCell ref="E29:G29"/>
    <mergeCell ref="E30:G30"/>
    <mergeCell ref="E31:G31"/>
    <mergeCell ref="A13:N13"/>
    <mergeCell ref="A14:A16"/>
    <mergeCell ref="B14:B16"/>
    <mergeCell ref="C14:G14"/>
    <mergeCell ref="M5:N5"/>
    <mergeCell ref="M6:N7"/>
    <mergeCell ref="D6:F8"/>
    <mergeCell ref="A1:N1"/>
    <mergeCell ref="A2:N2"/>
    <mergeCell ref="A3:N3"/>
    <mergeCell ref="A4:C8"/>
    <mergeCell ref="D4:L5"/>
    <mergeCell ref="G6:L8"/>
    <mergeCell ref="A9:N9"/>
    <mergeCell ref="A10:A12"/>
    <mergeCell ref="B10:B12"/>
    <mergeCell ref="C10:G12"/>
    <mergeCell ref="H10:K10"/>
    <mergeCell ref="L10:L12"/>
    <mergeCell ref="M10:M12"/>
    <mergeCell ref="N10:N12"/>
    <mergeCell ref="H11:H12"/>
    <mergeCell ref="I11:J11"/>
    <mergeCell ref="K11:K12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LISTE -  ELEVES</vt:lpstr>
      <vt:lpstr>Page Livret Exam-BEP</vt:lpstr>
      <vt:lpstr>BEP -S1 en PFMP - P1</vt:lpstr>
      <vt:lpstr>BEP -S1 en PFMP - P2</vt:lpstr>
      <vt:lpstr>BEP S2 Pratique en centre</vt:lpstr>
      <vt:lpstr>BEP RECAP NOTES EP2</vt:lpstr>
      <vt:lpstr>BEP-Techno</vt:lpstr>
      <vt:lpstr>Page Livret Exam - BAC</vt:lpstr>
      <vt:lpstr>BAC S1 Pratique en centre</vt:lpstr>
      <vt:lpstr>BAC S2 Pratique en centre</vt:lpstr>
      <vt:lpstr>BAC-S3 en PFMP</vt:lpstr>
      <vt:lpstr>BAC RECAP NOTES</vt:lpstr>
      <vt:lpstr>BAC-Techno S1</vt:lpstr>
      <vt:lpstr>BAC-Techno S2 - Page 1</vt:lpstr>
      <vt:lpstr>BAC-Techno S2 - Page 2</vt:lpstr>
      <vt:lpstr>E22 - S1</vt:lpstr>
      <vt:lpstr>E22 - S2</vt:lpstr>
      <vt:lpstr>Attestations PFMP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PROMENEUR</dc:creator>
  <cp:lastModifiedBy>secretairestage</cp:lastModifiedBy>
  <cp:lastPrinted>2015-12-09T00:24:47Z</cp:lastPrinted>
  <dcterms:created xsi:type="dcterms:W3CDTF">2013-03-07T20:15:54Z</dcterms:created>
  <dcterms:modified xsi:type="dcterms:W3CDTF">2015-12-09T00:30:57Z</dcterms:modified>
</cp:coreProperties>
</file>