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30" activeTab="0"/>
  </bookViews>
  <sheets>
    <sheet name="grill  recap annexe2 " sheetId="1" r:id="rId1"/>
    <sheet name="STATISTIQUES" sheetId="2" r:id="rId2"/>
    <sheet name="CALCUL E3" sheetId="3" r:id="rId3"/>
    <sheet name="Feuil1" sheetId="4" r:id="rId4"/>
  </sheets>
  <definedNames>
    <definedName name="_xlfn.COUNTIFS" hidden="1">#NAME?</definedName>
  </definedNames>
  <calcPr fullCalcOnLoad="1"/>
</workbook>
</file>

<file path=xl/sharedStrings.xml><?xml version="1.0" encoding="utf-8"?>
<sst xmlns="http://schemas.openxmlformats.org/spreadsheetml/2006/main" count="136" uniqueCount="85">
  <si>
    <t>Pratique professionnelle en magasin –</t>
  </si>
  <si>
    <t xml:space="preserve">Action de promotion – animation </t>
  </si>
  <si>
    <t>Vente en unité commerciale Annexe VIII</t>
  </si>
  <si>
    <t>en unité commerciale</t>
  </si>
  <si>
    <t>Annexe IV</t>
  </si>
  <si>
    <t>/40</t>
  </si>
  <si>
    <t>/ 20</t>
  </si>
  <si>
    <t>/ 80</t>
  </si>
  <si>
    <t>Note la plus haute</t>
  </si>
  <si>
    <t>Note la plus basse</t>
  </si>
  <si>
    <t>Grille – calculs - E3 CCF - Vente en unité commerciale</t>
  </si>
  <si>
    <t>TI</t>
  </si>
  <si>
    <t>I</t>
  </si>
  <si>
    <t>S</t>
  </si>
  <si>
    <t>TS</t>
  </si>
  <si>
    <t>Situation VENTE</t>
  </si>
  <si>
    <t>1 à 6</t>
  </si>
  <si>
    <t>7 à 11</t>
  </si>
  <si>
    <t>12 à 16</t>
  </si>
  <si>
    <t>17 à 20</t>
  </si>
  <si>
    <t>Qualification de la clientèle de la zone de chalandise : profils et besoins</t>
  </si>
  <si>
    <t>Connaissances techniques mobilisées relatives au(x) produit(s) et nécessaires à la vente</t>
  </si>
  <si>
    <t>Finalisation des ventes dans le respect de la politique de l’unité commerciale</t>
  </si>
  <si>
    <t> </t>
  </si>
  <si>
    <t>Découverte du client et de ses besoins</t>
  </si>
  <si>
    <t>Mise en œuvre d'une argumentation de vente</t>
  </si>
  <si>
    <t>Conclusion de la vente</t>
  </si>
  <si>
    <t>Communication professionnelle ( expression, attitude et comportement…)</t>
  </si>
  <si>
    <t>Attitude et comportement professionnels dans la gestion des réclamations et fiabilité des informations transmises</t>
  </si>
  <si>
    <t>Application des règles d’hygiène et de sécurité liées au personnel, aux clients, aux produits,aux équipements, aux locaux</t>
  </si>
  <si>
    <t>Auto-évaluation de la prestation de communication</t>
  </si>
  <si>
    <r>
      <t xml:space="preserve">(A) Total points  (situation VENTE) </t>
    </r>
    <r>
      <rPr>
        <b/>
        <sz val="12"/>
        <color indexed="8"/>
        <rFont val="Wingdings"/>
        <family val="0"/>
      </rPr>
      <t></t>
    </r>
  </si>
  <si>
    <t>Situation OFFRE PRODUITS</t>
  </si>
  <si>
    <t>Organisation de l’offre « produits » en adéquation avec la politique de l’unité commerciale et dans le respect des consignes</t>
  </si>
  <si>
    <t>Facteurs d'ambiance</t>
  </si>
  <si>
    <t>Signalétique</t>
  </si>
  <si>
    <t>Attractivité de la zone en responsabilité</t>
  </si>
  <si>
    <t>Application des règles d’hygiène et de sécurité liées au personnel, aux produits, aux équipements, aux locaux</t>
  </si>
  <si>
    <t xml:space="preserve">Pertinence des diagnostics, des propositions ou des suggestions </t>
  </si>
  <si>
    <t>Fiabilité des informations transmises</t>
  </si>
  <si>
    <r>
      <t xml:space="preserve">(B) Total points  (situation OFFRE PRODUITS) </t>
    </r>
    <r>
      <rPr>
        <b/>
        <sz val="12"/>
        <color indexed="8"/>
        <rFont val="Wingdings"/>
        <family val="0"/>
      </rPr>
      <t></t>
    </r>
  </si>
  <si>
    <t>Situation GESTION DU RAYON</t>
  </si>
  <si>
    <t>Respect des consignes et des procédures liées à la réception, au réassort et à l’approvisionnement</t>
  </si>
  <si>
    <t>A la réception</t>
  </si>
  <si>
    <t>Au réassortiment</t>
  </si>
  <si>
    <t>A l'approvisionnement</t>
  </si>
  <si>
    <t>Application des règles d’hygiène et de sécurité liées au personnel, aux clients, aux produits, aux équipements, aux locaux</t>
  </si>
  <si>
    <r>
      <t xml:space="preserve">(C) Total points  (situation Gestion du rayon) </t>
    </r>
    <r>
      <rPr>
        <b/>
        <sz val="12"/>
        <color indexed="8"/>
        <rFont val="Wingdings"/>
        <family val="0"/>
      </rPr>
      <t></t>
    </r>
  </si>
  <si>
    <t>A X 40</t>
  </si>
  <si>
    <t>B X 20</t>
  </si>
  <si>
    <t>C X 20</t>
  </si>
  <si>
    <t>E</t>
  </si>
  <si>
    <t>+</t>
  </si>
  <si>
    <t>=</t>
  </si>
  <si>
    <t>Note finale</t>
  </si>
  <si>
    <t>/20</t>
  </si>
  <si>
    <t>Situation n°2 : SOUTENANCE DU DOSSIER</t>
  </si>
  <si>
    <t>Situation n°1 : MONTAGE DE L'ACTION</t>
  </si>
  <si>
    <t>BACCALAUREAT PROFESSIONNEL COMMERCE</t>
  </si>
  <si>
    <t>TABLEAU RECAPITULATIF DES NOTES PROPOSEES</t>
  </si>
  <si>
    <t>VENTE</t>
  </si>
  <si>
    <t>OFFRE PRODUITS</t>
  </si>
  <si>
    <t>GESTION DU RAYON</t>
  </si>
  <si>
    <t>Note /20
arrondie 1/2 sup</t>
  </si>
  <si>
    <t>Moyenne</t>
  </si>
  <si>
    <t>NOM    Prénom</t>
  </si>
  <si>
    <t>E11 - CCF</t>
  </si>
  <si>
    <t>E31 - CCF</t>
  </si>
  <si>
    <t>EPREUVES E 11 - E 31</t>
  </si>
  <si>
    <t>SESSION : 201</t>
  </si>
  <si>
    <t>Moyenne de la classe</t>
  </si>
  <si>
    <t>ETABLISSEMENT :</t>
  </si>
  <si>
    <t>STATISTIQUES</t>
  </si>
  <si>
    <t>REPARTITION</t>
  </si>
  <si>
    <t>Nombre</t>
  </si>
  <si>
    <t>Entre 0 et 4,5</t>
  </si>
  <si>
    <t>Entre 5 à 9,5</t>
  </si>
  <si>
    <t>Entre 10 à 14,5</t>
  </si>
  <si>
    <t>Entre 15 et 20</t>
  </si>
  <si>
    <t>Supérieur à 10</t>
  </si>
  <si>
    <t>Vu, le chef d'établissement</t>
  </si>
  <si>
    <t>Date :</t>
  </si>
  <si>
    <t>Signature :</t>
  </si>
  <si>
    <t>DOCUMENT DE SYNTHESE E11</t>
  </si>
  <si>
    <t>DOCUMENT DE SYNTHESE E31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</si>
</sst>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u val="single"/>
      <sz val="9"/>
      <color indexed="10"/>
      <name val="Arial"/>
      <family val="2"/>
    </font>
    <font>
      <b/>
      <sz val="9"/>
      <color indexed="9"/>
      <name val="Arial"/>
      <family val="2"/>
    </font>
    <font>
      <b/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Wingdings"/>
      <family val="0"/>
    </font>
    <font>
      <b/>
      <sz val="9"/>
      <name val="Arial"/>
      <family val="2"/>
    </font>
    <font>
      <b/>
      <sz val="16"/>
      <name val="Arial"/>
      <family val="2"/>
    </font>
    <font>
      <sz val="18"/>
      <color indexed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2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4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  <font>
      <b/>
      <sz val="18"/>
      <color theme="3"/>
      <name val="Cambria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thin">
        <color indexed="8"/>
      </left>
      <right style="thin">
        <color indexed="8"/>
      </right>
      <top>
        <color indexed="63"/>
      </top>
      <bottom style="hair"/>
    </border>
    <border>
      <left>
        <color indexed="63"/>
      </left>
      <right style="thin">
        <color indexed="8"/>
      </right>
      <top>
        <color indexed="63"/>
      </top>
      <bottom style="hair"/>
    </border>
    <border>
      <left style="thin">
        <color indexed="8"/>
      </left>
      <right style="thin">
        <color indexed="8"/>
      </right>
      <top style="hair"/>
      <bottom style="hair"/>
    </border>
    <border>
      <left>
        <color indexed="63"/>
      </left>
      <right style="thin">
        <color indexed="8"/>
      </right>
      <top style="hair"/>
      <bottom style="hair"/>
    </border>
    <border>
      <left style="thin">
        <color indexed="8"/>
      </left>
      <right style="thin">
        <color indexed="8"/>
      </right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>
        <color indexed="63"/>
      </left>
      <right style="thin">
        <color indexed="8"/>
      </right>
      <top style="hair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hair"/>
    </border>
    <border>
      <left style="thin">
        <color indexed="8"/>
      </left>
      <right>
        <color indexed="63"/>
      </right>
      <top style="hair"/>
      <bottom style="hair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>
        <color indexed="8"/>
      </left>
      <right style="thick">
        <color indexed="8"/>
      </right>
      <top>
        <color indexed="63"/>
      </top>
      <bottom style="hair"/>
    </border>
    <border>
      <left style="thick">
        <color indexed="8"/>
      </left>
      <right style="thick">
        <color indexed="8"/>
      </right>
      <top style="medium"/>
      <bottom style="hair"/>
    </border>
    <border>
      <left style="thick">
        <color indexed="8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/>
    </border>
    <border>
      <left style="thin">
        <color indexed="8"/>
      </left>
      <right>
        <color indexed="63"/>
      </right>
      <top style="hair"/>
      <bottom>
        <color indexed="63"/>
      </bottom>
    </border>
    <border>
      <left style="thick">
        <color indexed="8"/>
      </left>
      <right style="thin"/>
      <top style="medium"/>
      <bottom style="hair"/>
    </border>
    <border>
      <left style="thin"/>
      <right style="thick">
        <color indexed="8"/>
      </right>
      <top style="medium"/>
      <bottom style="hair"/>
    </border>
    <border>
      <left style="thick">
        <color indexed="8"/>
      </left>
      <right style="thin"/>
      <top style="hair"/>
      <bottom style="hair"/>
    </border>
    <border>
      <left style="thin"/>
      <right style="thick">
        <color indexed="8"/>
      </right>
      <top style="hair"/>
      <bottom style="hair"/>
    </border>
    <border>
      <left style="thick">
        <color indexed="8"/>
      </left>
      <right style="thin"/>
      <top style="hair"/>
      <bottom style="thick">
        <color indexed="8"/>
      </bottom>
    </border>
    <border>
      <left style="thin"/>
      <right style="thick">
        <color indexed="8"/>
      </right>
      <top style="hair"/>
      <bottom style="thick">
        <color indexed="8"/>
      </bottom>
    </border>
    <border>
      <left style="medium"/>
      <right style="medium"/>
      <top style="medium"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/>
      <bottom style="medium"/>
    </border>
    <border>
      <left style="thick">
        <color indexed="8"/>
      </left>
      <right style="thick">
        <color indexed="8"/>
      </right>
      <top style="hair"/>
      <bottom style="thick"/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thick">
        <color indexed="8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ck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  <border>
      <left>
        <color indexed="63"/>
      </left>
      <right style="thick">
        <color indexed="8"/>
      </right>
      <top>
        <color indexed="63"/>
      </top>
      <bottom style="thick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0" fillId="4" borderId="3" applyNumberFormat="0" applyAlignment="0" applyProtection="0"/>
    <xf numFmtId="0" fontId="6" fillId="3" borderId="1" applyNumberFormat="0" applyAlignment="0" applyProtection="0"/>
    <xf numFmtId="0" fontId="7" fillId="15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8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9" fillId="16" borderId="0" applyNumberFormat="0" applyBorder="0" applyAlignment="0" applyProtection="0"/>
    <xf numFmtId="0" fontId="10" fillId="2" borderId="4" applyNumberFormat="0" applyAlignment="0" applyProtection="0"/>
    <xf numFmtId="0" fontId="11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6" borderId="9" applyNumberFormat="0" applyAlignment="0" applyProtection="0"/>
  </cellStyleXfs>
  <cellXfs count="135">
    <xf numFmtId="0" fontId="0" fillId="0" borderId="0" xfId="0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/>
    </xf>
    <xf numFmtId="0" fontId="25" fillId="17" borderId="11" xfId="0" applyFont="1" applyFill="1" applyBorder="1" applyAlignment="1">
      <alignment horizontal="center"/>
    </xf>
    <xf numFmtId="0" fontId="25" fillId="17" borderId="12" xfId="0" applyFont="1" applyFill="1" applyBorder="1" applyAlignment="1">
      <alignment horizontal="center"/>
    </xf>
    <xf numFmtId="0" fontId="26" fillId="0" borderId="13" xfId="0" applyFont="1" applyBorder="1" applyAlignment="1">
      <alignment/>
    </xf>
    <xf numFmtId="0" fontId="25" fillId="17" borderId="13" xfId="0" applyFont="1" applyFill="1" applyBorder="1" applyAlignment="1">
      <alignment horizontal="center"/>
    </xf>
    <xf numFmtId="0" fontId="25" fillId="17" borderId="14" xfId="0" applyFont="1" applyFill="1" applyBorder="1" applyAlignment="1">
      <alignment horizontal="center"/>
    </xf>
    <xf numFmtId="0" fontId="27" fillId="0" borderId="13" xfId="0" applyFont="1" applyBorder="1" applyAlignment="1">
      <alignment horizontal="justify"/>
    </xf>
    <xf numFmtId="0" fontId="27" fillId="0" borderId="13" xfId="0" applyFont="1" applyBorder="1" applyAlignment="1">
      <alignment/>
    </xf>
    <xf numFmtId="0" fontId="28" fillId="0" borderId="13" xfId="0" applyFont="1" applyBorder="1" applyAlignment="1">
      <alignment/>
    </xf>
    <xf numFmtId="0" fontId="28" fillId="0" borderId="14" xfId="0" applyFont="1" applyBorder="1" applyAlignment="1">
      <alignment/>
    </xf>
    <xf numFmtId="0" fontId="27" fillId="6" borderId="13" xfId="0" applyFont="1" applyFill="1" applyBorder="1" applyAlignment="1">
      <alignment horizontal="justify"/>
    </xf>
    <xf numFmtId="0" fontId="28" fillId="17" borderId="13" xfId="0" applyFont="1" applyFill="1" applyBorder="1" applyAlignment="1">
      <alignment/>
    </xf>
    <xf numFmtId="0" fontId="28" fillId="17" borderId="14" xfId="0" applyFont="1" applyFill="1" applyBorder="1" applyAlignment="1">
      <alignment/>
    </xf>
    <xf numFmtId="0" fontId="29" fillId="0" borderId="15" xfId="0" applyFont="1" applyBorder="1" applyAlignment="1">
      <alignment horizontal="right"/>
    </xf>
    <xf numFmtId="0" fontId="25" fillId="0" borderId="13" xfId="0" applyFont="1" applyBorder="1" applyAlignment="1">
      <alignment/>
    </xf>
    <xf numFmtId="0" fontId="27" fillId="17" borderId="13" xfId="0" applyFont="1" applyFill="1" applyBorder="1" applyAlignment="1">
      <alignment/>
    </xf>
    <xf numFmtId="0" fontId="26" fillId="0" borderId="13" xfId="0" applyFont="1" applyBorder="1" applyAlignment="1">
      <alignment horizontal="justify"/>
    </xf>
    <xf numFmtId="0" fontId="27" fillId="17" borderId="13" xfId="0" applyFont="1" applyFill="1" applyBorder="1" applyAlignment="1">
      <alignment horizontal="justify"/>
    </xf>
    <xf numFmtId="0" fontId="28" fillId="17" borderId="13" xfId="0" applyFont="1" applyFill="1" applyBorder="1" applyAlignment="1">
      <alignment horizontal="justify"/>
    </xf>
    <xf numFmtId="0" fontId="28" fillId="17" borderId="14" xfId="0" applyFont="1" applyFill="1" applyBorder="1" applyAlignment="1">
      <alignment horizontal="justify"/>
    </xf>
    <xf numFmtId="0" fontId="28" fillId="0" borderId="13" xfId="0" applyFont="1" applyBorder="1" applyAlignment="1">
      <alignment horizontal="justify"/>
    </xf>
    <xf numFmtId="0" fontId="28" fillId="0" borderId="14" xfId="0" applyFont="1" applyBorder="1" applyAlignment="1">
      <alignment horizontal="justify"/>
    </xf>
    <xf numFmtId="0" fontId="31" fillId="0" borderId="10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23" fillId="0" borderId="11" xfId="0" applyFont="1" applyBorder="1" applyAlignment="1">
      <alignment horizontal="center"/>
    </xf>
    <xf numFmtId="0" fontId="31" fillId="0" borderId="16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3" fillId="0" borderId="0" xfId="0" applyFont="1" applyAlignment="1">
      <alignment horizontal="right"/>
    </xf>
    <xf numFmtId="0" fontId="33" fillId="0" borderId="0" xfId="0" applyFont="1" applyBorder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41" fillId="0" borderId="0" xfId="0" applyFont="1" applyAlignment="1">
      <alignment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0" fillId="0" borderId="19" xfId="0" applyNumberFormat="1" applyBorder="1" applyAlignment="1">
      <alignment horizontal="center" vertical="center"/>
    </xf>
    <xf numFmtId="0" fontId="0" fillId="0" borderId="20" xfId="0" applyNumberForma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NumberForma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2" fontId="22" fillId="0" borderId="28" xfId="0" applyNumberFormat="1" applyFont="1" applyBorder="1" applyAlignment="1">
      <alignment horizontal="center" vertical="center"/>
    </xf>
    <xf numFmtId="2" fontId="22" fillId="0" borderId="29" xfId="0" applyNumberFormat="1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0" fillId="0" borderId="32" xfId="0" applyNumberFormat="1" applyBorder="1" applyAlignment="1">
      <alignment horizontal="center" vertical="center"/>
    </xf>
    <xf numFmtId="0" fontId="0" fillId="0" borderId="33" xfId="0" applyNumberFormat="1" applyBorder="1" applyAlignment="1">
      <alignment horizontal="center" vertical="center"/>
    </xf>
    <xf numFmtId="0" fontId="0" fillId="0" borderId="34" xfId="0" applyNumberFormat="1" applyBorder="1" applyAlignment="1">
      <alignment horizontal="center" vertical="center"/>
    </xf>
    <xf numFmtId="2" fontId="20" fillId="0" borderId="35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2" fontId="19" fillId="0" borderId="36" xfId="0" applyNumberFormat="1" applyFont="1" applyBorder="1" applyAlignment="1">
      <alignment horizontal="center" vertical="center" wrapText="1"/>
    </xf>
    <xf numFmtId="2" fontId="19" fillId="0" borderId="37" xfId="0" applyNumberFormat="1" applyFont="1" applyBorder="1" applyAlignment="1">
      <alignment horizontal="center" vertical="center" wrapText="1"/>
    </xf>
    <xf numFmtId="2" fontId="19" fillId="0" borderId="38" xfId="0" applyNumberFormat="1" applyFont="1" applyBorder="1" applyAlignment="1">
      <alignment horizontal="center" vertical="center" wrapText="1"/>
    </xf>
    <xf numFmtId="2" fontId="22" fillId="0" borderId="39" xfId="0" applyNumberFormat="1" applyFont="1" applyBorder="1" applyAlignment="1">
      <alignment horizontal="center" vertical="center"/>
    </xf>
    <xf numFmtId="2" fontId="22" fillId="0" borderId="40" xfId="0" applyNumberFormat="1" applyFont="1" applyBorder="1" applyAlignment="1">
      <alignment horizontal="center" vertical="center"/>
    </xf>
    <xf numFmtId="0" fontId="36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2" fontId="34" fillId="0" borderId="41" xfId="50" applyNumberFormat="1" applyFont="1" applyFill="1" applyBorder="1" applyAlignment="1">
      <alignment horizontal="left" vertical="center"/>
      <protection/>
    </xf>
    <xf numFmtId="2" fontId="34" fillId="0" borderId="42" xfId="50" applyNumberFormat="1" applyFont="1" applyFill="1" applyBorder="1" applyAlignment="1">
      <alignment horizontal="left" vertical="center"/>
      <protection/>
    </xf>
    <xf numFmtId="2" fontId="34" fillId="0" borderId="43" xfId="50" applyNumberFormat="1" applyFont="1" applyFill="1" applyBorder="1" applyAlignment="1">
      <alignment horizontal="left" vertical="center"/>
      <protection/>
    </xf>
    <xf numFmtId="2" fontId="34" fillId="0" borderId="44" xfId="50" applyNumberFormat="1" applyFont="1" applyFill="1" applyBorder="1" applyAlignment="1">
      <alignment horizontal="left" vertical="center"/>
      <protection/>
    </xf>
    <xf numFmtId="2" fontId="34" fillId="0" borderId="45" xfId="50" applyNumberFormat="1" applyFont="1" applyFill="1" applyBorder="1" applyAlignment="1">
      <alignment horizontal="left" vertical="center"/>
      <protection/>
    </xf>
    <xf numFmtId="2" fontId="34" fillId="0" borderId="46" xfId="50" applyNumberFormat="1" applyFont="1" applyFill="1" applyBorder="1" applyAlignment="1">
      <alignment horizontal="left" vertical="center"/>
      <protection/>
    </xf>
    <xf numFmtId="0" fontId="0" fillId="0" borderId="0" xfId="0" applyAlignment="1" applyProtection="1">
      <alignment/>
      <protection locked="0"/>
    </xf>
    <xf numFmtId="0" fontId="22" fillId="0" borderId="47" xfId="0" applyFont="1" applyBorder="1" applyAlignment="1">
      <alignment horizontal="center"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0" fillId="0" borderId="0" xfId="0" applyFont="1" applyAlignment="1">
      <alignment/>
    </xf>
    <xf numFmtId="0" fontId="39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1" fillId="0" borderId="0" xfId="0" applyFont="1" applyAlignment="1">
      <alignment horizontal="center"/>
    </xf>
    <xf numFmtId="0" fontId="44" fillId="0" borderId="0" xfId="0" applyFont="1" applyAlignment="1">
      <alignment horizontal="center" vertical="center"/>
    </xf>
    <xf numFmtId="0" fontId="35" fillId="0" borderId="36" xfId="50" applyFont="1" applyFill="1" applyBorder="1" applyAlignment="1">
      <alignment horizontal="center" vertical="center" wrapText="1"/>
      <protection/>
    </xf>
    <xf numFmtId="0" fontId="35" fillId="0" borderId="51" xfId="50" applyFont="1" applyFill="1" applyBorder="1" applyAlignment="1">
      <alignment horizontal="center" vertical="center" wrapText="1"/>
      <protection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18" fillId="6" borderId="52" xfId="0" applyFont="1" applyFill="1" applyBorder="1" applyAlignment="1">
      <alignment horizontal="center" vertical="center" wrapText="1"/>
    </xf>
    <xf numFmtId="0" fontId="18" fillId="6" borderId="53" xfId="0" applyFont="1" applyFill="1" applyBorder="1" applyAlignment="1">
      <alignment horizontal="center" vertical="center" wrapText="1"/>
    </xf>
    <xf numFmtId="0" fontId="18" fillId="6" borderId="54" xfId="0" applyFont="1" applyFill="1" applyBorder="1" applyAlignment="1">
      <alignment horizontal="center" vertical="center" wrapText="1"/>
    </xf>
    <xf numFmtId="0" fontId="18" fillId="6" borderId="55" xfId="0" applyFont="1" applyFill="1" applyBorder="1" applyAlignment="1">
      <alignment horizontal="center" vertical="center" wrapText="1"/>
    </xf>
    <xf numFmtId="0" fontId="18" fillId="6" borderId="56" xfId="0" applyFont="1" applyFill="1" applyBorder="1" applyAlignment="1">
      <alignment horizontal="center" vertical="center" wrapText="1"/>
    </xf>
    <xf numFmtId="0" fontId="18" fillId="6" borderId="57" xfId="0" applyFont="1" applyFill="1" applyBorder="1" applyAlignment="1">
      <alignment horizontal="center" vertical="center" wrapText="1"/>
    </xf>
    <xf numFmtId="0" fontId="29" fillId="6" borderId="52" xfId="0" applyFont="1" applyFill="1" applyBorder="1" applyAlignment="1">
      <alignment horizontal="center" wrapText="1"/>
    </xf>
    <xf numFmtId="0" fontId="18" fillId="6" borderId="58" xfId="0" applyFont="1" applyFill="1" applyBorder="1" applyAlignment="1">
      <alignment horizontal="center" wrapText="1"/>
    </xf>
    <xf numFmtId="0" fontId="18" fillId="6" borderId="53" xfId="0" applyFont="1" applyFill="1" applyBorder="1" applyAlignment="1">
      <alignment horizontal="center" wrapText="1"/>
    </xf>
    <xf numFmtId="0" fontId="29" fillId="6" borderId="58" xfId="0" applyFont="1" applyFill="1" applyBorder="1" applyAlignment="1">
      <alignment horizontal="center" wrapText="1"/>
    </xf>
    <xf numFmtId="0" fontId="29" fillId="6" borderId="53" xfId="0" applyFont="1" applyFill="1" applyBorder="1" applyAlignment="1">
      <alignment horizontal="center" wrapText="1"/>
    </xf>
    <xf numFmtId="0" fontId="18" fillId="6" borderId="54" xfId="0" applyFont="1" applyFill="1" applyBorder="1" applyAlignment="1">
      <alignment horizontal="center" wrapText="1"/>
    </xf>
    <xf numFmtId="0" fontId="18" fillId="6" borderId="0" xfId="0" applyFont="1" applyFill="1" applyBorder="1" applyAlignment="1">
      <alignment horizontal="center" wrapText="1"/>
    </xf>
    <xf numFmtId="0" fontId="18" fillId="6" borderId="55" xfId="0" applyFont="1" applyFill="1" applyBorder="1" applyAlignment="1">
      <alignment horizontal="center" wrapText="1"/>
    </xf>
    <xf numFmtId="0" fontId="18" fillId="6" borderId="59" xfId="0" applyFont="1" applyFill="1" applyBorder="1" applyAlignment="1">
      <alignment horizontal="center" wrapText="1"/>
    </xf>
    <xf numFmtId="0" fontId="18" fillId="6" borderId="60" xfId="0" applyFont="1" applyFill="1" applyBorder="1" applyAlignment="1">
      <alignment horizontal="center" wrapText="1"/>
    </xf>
    <xf numFmtId="0" fontId="18" fillId="6" borderId="61" xfId="0" applyFont="1" applyFill="1" applyBorder="1" applyAlignment="1">
      <alignment horizontal="center" wrapText="1"/>
    </xf>
    <xf numFmtId="0" fontId="37" fillId="0" borderId="35" xfId="0" applyFont="1" applyBorder="1" applyAlignment="1">
      <alignment horizontal="right" vertical="center" wrapText="1"/>
    </xf>
    <xf numFmtId="0" fontId="37" fillId="0" borderId="0" xfId="0" applyFont="1" applyBorder="1" applyAlignment="1">
      <alignment horizontal="right" vertical="center" wrapText="1"/>
    </xf>
    <xf numFmtId="0" fontId="0" fillId="6" borderId="59" xfId="0" applyFill="1" applyBorder="1" applyAlignment="1">
      <alignment horizontal="center" wrapText="1"/>
    </xf>
    <xf numFmtId="0" fontId="0" fillId="6" borderId="60" xfId="0" applyFill="1" applyBorder="1" applyAlignment="1">
      <alignment horizontal="center" wrapText="1"/>
    </xf>
    <xf numFmtId="0" fontId="0" fillId="6" borderId="61" xfId="0" applyFill="1" applyBorder="1" applyAlignment="1">
      <alignment horizontal="center" wrapText="1"/>
    </xf>
    <xf numFmtId="0" fontId="19" fillId="0" borderId="62" xfId="0" applyFont="1" applyBorder="1" applyAlignment="1">
      <alignment horizontal="center" vertical="center" wrapText="1"/>
    </xf>
    <xf numFmtId="0" fontId="19" fillId="0" borderId="63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4" fontId="0" fillId="0" borderId="47" xfId="0" applyNumberFormat="1" applyBorder="1" applyAlignment="1">
      <alignment horizontal="center" vertical="center"/>
    </xf>
    <xf numFmtId="4" fontId="0" fillId="0" borderId="50" xfId="0" applyNumberFormat="1" applyBorder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22" fillId="0" borderId="69" xfId="0" applyFont="1" applyBorder="1" applyAlignment="1">
      <alignment horizontal="center"/>
    </xf>
    <xf numFmtId="0" fontId="22" fillId="0" borderId="70" xfId="0" applyFont="1" applyBorder="1" applyAlignment="1">
      <alignment horizontal="center"/>
    </xf>
    <xf numFmtId="0" fontId="22" fillId="0" borderId="71" xfId="0" applyFont="1" applyBorder="1" applyAlignment="1">
      <alignment horizontal="center"/>
    </xf>
    <xf numFmtId="0" fontId="22" fillId="0" borderId="65" xfId="0" applyFont="1" applyBorder="1" applyAlignment="1">
      <alignment horizontal="center"/>
    </xf>
    <xf numFmtId="0" fontId="22" fillId="0" borderId="66" xfId="0" applyFont="1" applyBorder="1" applyAlignment="1">
      <alignment horizontal="center"/>
    </xf>
    <xf numFmtId="0" fontId="27" fillId="0" borderId="14" xfId="0" applyFont="1" applyBorder="1" applyAlignment="1">
      <alignment horizontal="right"/>
    </xf>
    <xf numFmtId="0" fontId="27" fillId="0" borderId="14" xfId="0" applyFont="1" applyBorder="1" applyAlignment="1">
      <alignment/>
    </xf>
    <xf numFmtId="0" fontId="27" fillId="0" borderId="72" xfId="0" applyFont="1" applyBorder="1" applyAlignment="1">
      <alignment horizontal="right"/>
    </xf>
    <xf numFmtId="0" fontId="32" fillId="0" borderId="0" xfId="0" applyFont="1" applyBorder="1" applyAlignment="1">
      <alignment horizontal="center"/>
    </xf>
    <xf numFmtId="0" fontId="42" fillId="0" borderId="0" xfId="0" applyFon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 1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714375</xdr:colOff>
      <xdr:row>4</xdr:row>
      <xdr:rowOff>19050</xdr:rowOff>
    </xdr:to>
    <xdr:pic>
      <xdr:nvPicPr>
        <xdr:cNvPr id="1" name="Image 3" descr="Ac-guadeloup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66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tabSelected="1" zoomScalePageLayoutView="0" workbookViewId="0" topLeftCell="A1">
      <selection activeCell="A2" sqref="A2:L2"/>
    </sheetView>
  </sheetViews>
  <sheetFormatPr defaultColWidth="11.421875" defaultRowHeight="12.75"/>
  <cols>
    <col min="1" max="2" width="14.28125" style="0" customWidth="1"/>
    <col min="3" max="4" width="15.00390625" style="0" customWidth="1"/>
    <col min="5" max="6" width="10.7109375" style="0" customWidth="1"/>
    <col min="7" max="10" width="15.00390625" style="0" customWidth="1"/>
    <col min="11" max="11" width="10.7109375" style="0" customWidth="1"/>
    <col min="12" max="12" width="11.421875" style="38" customWidth="1"/>
  </cols>
  <sheetData>
    <row r="1" spans="1:12" ht="15.75" customHeight="1">
      <c r="A1" s="76"/>
      <c r="B1" s="76"/>
      <c r="C1" s="76"/>
      <c r="D1" s="76"/>
      <c r="E1" s="134" t="s">
        <v>71</v>
      </c>
      <c r="F1" s="134"/>
      <c r="G1" s="33"/>
      <c r="H1" s="76" t="s">
        <v>69</v>
      </c>
      <c r="I1" s="76"/>
      <c r="J1" s="76"/>
      <c r="K1" s="76"/>
      <c r="L1" s="76"/>
    </row>
    <row r="2" spans="1:12" ht="21">
      <c r="A2" s="77" t="s">
        <v>58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2" ht="15">
      <c r="A3" s="78" t="s">
        <v>59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</row>
    <row r="4" spans="1:12" ht="16.5" thickBot="1">
      <c r="A4" s="79" t="s">
        <v>68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</row>
    <row r="5" spans="1:12" ht="18.75" customHeight="1" thickTop="1">
      <c r="A5" s="84" t="s">
        <v>65</v>
      </c>
      <c r="B5" s="85"/>
      <c r="C5" s="90" t="s">
        <v>66</v>
      </c>
      <c r="D5" s="93"/>
      <c r="E5" s="93"/>
      <c r="F5" s="94"/>
      <c r="G5" s="90" t="s">
        <v>67</v>
      </c>
      <c r="H5" s="91"/>
      <c r="I5" s="91"/>
      <c r="J5" s="91"/>
      <c r="K5" s="91"/>
      <c r="L5" s="92"/>
    </row>
    <row r="6" spans="1:12" ht="12.75" customHeight="1">
      <c r="A6" s="86"/>
      <c r="B6" s="87"/>
      <c r="C6" s="95" t="s">
        <v>1</v>
      </c>
      <c r="D6" s="96"/>
      <c r="E6" s="96"/>
      <c r="F6" s="97"/>
      <c r="G6" s="95" t="s">
        <v>0</v>
      </c>
      <c r="H6" s="96"/>
      <c r="I6" s="96"/>
      <c r="J6" s="96"/>
      <c r="K6" s="96"/>
      <c r="L6" s="97"/>
    </row>
    <row r="7" spans="1:12" ht="12.75" customHeight="1">
      <c r="A7" s="86"/>
      <c r="B7" s="87"/>
      <c r="C7" s="95" t="s">
        <v>3</v>
      </c>
      <c r="D7" s="96"/>
      <c r="E7" s="96"/>
      <c r="F7" s="97"/>
      <c r="G7" s="95" t="s">
        <v>2</v>
      </c>
      <c r="H7" s="96"/>
      <c r="I7" s="96"/>
      <c r="J7" s="96"/>
      <c r="K7" s="96"/>
      <c r="L7" s="97"/>
    </row>
    <row r="8" spans="1:12" ht="12.75" customHeight="1" thickBot="1">
      <c r="A8" s="86"/>
      <c r="B8" s="87"/>
      <c r="C8" s="98" t="s">
        <v>4</v>
      </c>
      <c r="D8" s="99"/>
      <c r="E8" s="99"/>
      <c r="F8" s="100"/>
      <c r="G8" s="103"/>
      <c r="H8" s="104"/>
      <c r="I8" s="104"/>
      <c r="J8" s="104"/>
      <c r="K8" s="104"/>
      <c r="L8" s="105"/>
    </row>
    <row r="9" spans="1:12" ht="39" thickTop="1">
      <c r="A9" s="86"/>
      <c r="B9" s="87"/>
      <c r="C9" s="49" t="s">
        <v>57</v>
      </c>
      <c r="D9" s="34" t="s">
        <v>56</v>
      </c>
      <c r="E9" s="106" t="s">
        <v>6</v>
      </c>
      <c r="F9" s="80" t="s">
        <v>63</v>
      </c>
      <c r="G9" s="49" t="s">
        <v>60</v>
      </c>
      <c r="H9" s="34" t="s">
        <v>61</v>
      </c>
      <c r="I9" s="34" t="s">
        <v>62</v>
      </c>
      <c r="J9" s="82" t="s">
        <v>7</v>
      </c>
      <c r="K9" s="106" t="s">
        <v>6</v>
      </c>
      <c r="L9" s="80" t="s">
        <v>63</v>
      </c>
    </row>
    <row r="10" spans="1:12" ht="13.5" thickBot="1">
      <c r="A10" s="88"/>
      <c r="B10" s="89"/>
      <c r="C10" s="62" t="s">
        <v>5</v>
      </c>
      <c r="D10" s="46" t="s">
        <v>5</v>
      </c>
      <c r="E10" s="107"/>
      <c r="F10" s="81"/>
      <c r="G10" s="50" t="s">
        <v>5</v>
      </c>
      <c r="H10" s="35" t="s">
        <v>6</v>
      </c>
      <c r="I10" s="35" t="s">
        <v>6</v>
      </c>
      <c r="J10" s="83"/>
      <c r="K10" s="108"/>
      <c r="L10" s="81"/>
    </row>
    <row r="11" spans="1:12" ht="17.25" customHeight="1">
      <c r="A11" s="63"/>
      <c r="B11" s="64"/>
      <c r="C11" s="40"/>
      <c r="D11" s="39"/>
      <c r="E11" s="47">
        <f>(C11+D11)/4</f>
        <v>0</v>
      </c>
      <c r="F11" s="56">
        <f>ROUNDUP(E11*2,0)/2</f>
        <v>0</v>
      </c>
      <c r="G11" s="51"/>
      <c r="H11" s="36"/>
      <c r="I11" s="36"/>
      <c r="J11" s="40">
        <f>SUM(G11:I11)</f>
        <v>0</v>
      </c>
      <c r="K11" s="59">
        <f>J11/4</f>
        <v>0</v>
      </c>
      <c r="L11" s="61">
        <f>ROUNDUP(K11*2,0)/2</f>
        <v>0</v>
      </c>
    </row>
    <row r="12" spans="1:12" ht="17.25" customHeight="1">
      <c r="A12" s="65"/>
      <c r="B12" s="66"/>
      <c r="C12" s="42"/>
      <c r="D12" s="41"/>
      <c r="E12" s="48">
        <f aca="true" t="shared" si="0" ref="E12:E38">(C12+D12)/4</f>
        <v>0</v>
      </c>
      <c r="F12" s="56">
        <f aca="true" t="shared" si="1" ref="F12:F38">ROUNDUP(E12*2,0)/2</f>
        <v>0</v>
      </c>
      <c r="G12" s="52"/>
      <c r="H12" s="37"/>
      <c r="I12" s="37"/>
      <c r="J12" s="42">
        <f aca="true" t="shared" si="2" ref="J12:J38">SUM(G12:I12)</f>
        <v>0</v>
      </c>
      <c r="K12" s="48">
        <f aca="true" t="shared" si="3" ref="K12:K38">J12/4</f>
        <v>0</v>
      </c>
      <c r="L12" s="61">
        <f aca="true" t="shared" si="4" ref="L12:L38">ROUNDUP(K12*2,0)/2</f>
        <v>0</v>
      </c>
    </row>
    <row r="13" spans="1:12" ht="17.25" customHeight="1">
      <c r="A13" s="65"/>
      <c r="B13" s="66"/>
      <c r="C13" s="42"/>
      <c r="D13" s="41"/>
      <c r="E13" s="48">
        <f t="shared" si="0"/>
        <v>0</v>
      </c>
      <c r="F13" s="56">
        <f t="shared" si="1"/>
        <v>0</v>
      </c>
      <c r="G13" s="52"/>
      <c r="H13" s="37"/>
      <c r="I13" s="37"/>
      <c r="J13" s="42">
        <f t="shared" si="2"/>
        <v>0</v>
      </c>
      <c r="K13" s="48">
        <f t="shared" si="3"/>
        <v>0</v>
      </c>
      <c r="L13" s="61">
        <f t="shared" si="4"/>
        <v>0</v>
      </c>
    </row>
    <row r="14" spans="1:12" ht="17.25" customHeight="1">
      <c r="A14" s="65"/>
      <c r="B14" s="66"/>
      <c r="C14" s="42"/>
      <c r="D14" s="41"/>
      <c r="E14" s="48">
        <f t="shared" si="0"/>
        <v>0</v>
      </c>
      <c r="F14" s="56">
        <f t="shared" si="1"/>
        <v>0</v>
      </c>
      <c r="G14" s="52"/>
      <c r="H14" s="37"/>
      <c r="I14" s="37"/>
      <c r="J14" s="42">
        <f t="shared" si="2"/>
        <v>0</v>
      </c>
      <c r="K14" s="48">
        <f t="shared" si="3"/>
        <v>0</v>
      </c>
      <c r="L14" s="61">
        <f t="shared" si="4"/>
        <v>0</v>
      </c>
    </row>
    <row r="15" spans="1:12" ht="17.25" customHeight="1">
      <c r="A15" s="65"/>
      <c r="B15" s="66"/>
      <c r="C15" s="42"/>
      <c r="D15" s="41"/>
      <c r="E15" s="48">
        <f t="shared" si="0"/>
        <v>0</v>
      </c>
      <c r="F15" s="56">
        <f t="shared" si="1"/>
        <v>0</v>
      </c>
      <c r="G15" s="52"/>
      <c r="H15" s="37"/>
      <c r="I15" s="37"/>
      <c r="J15" s="42">
        <f t="shared" si="2"/>
        <v>0</v>
      </c>
      <c r="K15" s="48">
        <f t="shared" si="3"/>
        <v>0</v>
      </c>
      <c r="L15" s="61">
        <f t="shared" si="4"/>
        <v>0</v>
      </c>
    </row>
    <row r="16" spans="1:12" ht="17.25" customHeight="1">
      <c r="A16" s="65"/>
      <c r="B16" s="66"/>
      <c r="C16" s="42"/>
      <c r="D16" s="41"/>
      <c r="E16" s="48">
        <f t="shared" si="0"/>
        <v>0</v>
      </c>
      <c r="F16" s="56">
        <f t="shared" si="1"/>
        <v>0</v>
      </c>
      <c r="G16" s="52"/>
      <c r="H16" s="37"/>
      <c r="I16" s="37"/>
      <c r="J16" s="42">
        <f t="shared" si="2"/>
        <v>0</v>
      </c>
      <c r="K16" s="48">
        <f t="shared" si="3"/>
        <v>0</v>
      </c>
      <c r="L16" s="61">
        <f t="shared" si="4"/>
        <v>0</v>
      </c>
    </row>
    <row r="17" spans="1:12" ht="17.25" customHeight="1">
      <c r="A17" s="65"/>
      <c r="B17" s="66"/>
      <c r="C17" s="42"/>
      <c r="D17" s="41"/>
      <c r="E17" s="48">
        <f t="shared" si="0"/>
        <v>0</v>
      </c>
      <c r="F17" s="56">
        <f t="shared" si="1"/>
        <v>0</v>
      </c>
      <c r="G17" s="52"/>
      <c r="H17" s="37"/>
      <c r="I17" s="37"/>
      <c r="J17" s="42">
        <f t="shared" si="2"/>
        <v>0</v>
      </c>
      <c r="K17" s="48">
        <f t="shared" si="3"/>
        <v>0</v>
      </c>
      <c r="L17" s="61">
        <f t="shared" si="4"/>
        <v>0</v>
      </c>
    </row>
    <row r="18" spans="1:12" ht="17.25" customHeight="1">
      <c r="A18" s="65"/>
      <c r="B18" s="66"/>
      <c r="C18" s="42"/>
      <c r="D18" s="41"/>
      <c r="E18" s="48">
        <f t="shared" si="0"/>
        <v>0</v>
      </c>
      <c r="F18" s="56">
        <f t="shared" si="1"/>
        <v>0</v>
      </c>
      <c r="G18" s="52"/>
      <c r="H18" s="37"/>
      <c r="I18" s="37"/>
      <c r="J18" s="42">
        <f t="shared" si="2"/>
        <v>0</v>
      </c>
      <c r="K18" s="48">
        <f t="shared" si="3"/>
        <v>0</v>
      </c>
      <c r="L18" s="61">
        <f t="shared" si="4"/>
        <v>0</v>
      </c>
    </row>
    <row r="19" spans="1:12" ht="17.25" customHeight="1">
      <c r="A19" s="65"/>
      <c r="B19" s="66"/>
      <c r="C19" s="42"/>
      <c r="D19" s="41"/>
      <c r="E19" s="48">
        <f t="shared" si="0"/>
        <v>0</v>
      </c>
      <c r="F19" s="56">
        <f t="shared" si="1"/>
        <v>0</v>
      </c>
      <c r="G19" s="52"/>
      <c r="H19" s="37"/>
      <c r="I19" s="37"/>
      <c r="J19" s="42">
        <f t="shared" si="2"/>
        <v>0</v>
      </c>
      <c r="K19" s="48">
        <f t="shared" si="3"/>
        <v>0</v>
      </c>
      <c r="L19" s="61">
        <f t="shared" si="4"/>
        <v>0</v>
      </c>
    </row>
    <row r="20" spans="1:12" ht="17.25" customHeight="1">
      <c r="A20" s="65"/>
      <c r="B20" s="66"/>
      <c r="C20" s="42"/>
      <c r="D20" s="41"/>
      <c r="E20" s="48">
        <f t="shared" si="0"/>
        <v>0</v>
      </c>
      <c r="F20" s="56">
        <f t="shared" si="1"/>
        <v>0</v>
      </c>
      <c r="G20" s="52"/>
      <c r="H20" s="37"/>
      <c r="I20" s="37"/>
      <c r="J20" s="42">
        <f t="shared" si="2"/>
        <v>0</v>
      </c>
      <c r="K20" s="48">
        <f t="shared" si="3"/>
        <v>0</v>
      </c>
      <c r="L20" s="61">
        <f t="shared" si="4"/>
        <v>0</v>
      </c>
    </row>
    <row r="21" spans="1:12" ht="17.25" customHeight="1">
      <c r="A21" s="65"/>
      <c r="B21" s="66"/>
      <c r="C21" s="42"/>
      <c r="D21" s="41"/>
      <c r="E21" s="48">
        <f t="shared" si="0"/>
        <v>0</v>
      </c>
      <c r="F21" s="56">
        <f t="shared" si="1"/>
        <v>0</v>
      </c>
      <c r="G21" s="52"/>
      <c r="H21" s="37"/>
      <c r="I21" s="37"/>
      <c r="J21" s="42">
        <f t="shared" si="2"/>
        <v>0</v>
      </c>
      <c r="K21" s="48">
        <f t="shared" si="3"/>
        <v>0</v>
      </c>
      <c r="L21" s="61">
        <f t="shared" si="4"/>
        <v>0</v>
      </c>
    </row>
    <row r="22" spans="1:12" ht="17.25" customHeight="1">
      <c r="A22" s="65"/>
      <c r="B22" s="66"/>
      <c r="C22" s="42"/>
      <c r="D22" s="41"/>
      <c r="E22" s="48">
        <f t="shared" si="0"/>
        <v>0</v>
      </c>
      <c r="F22" s="56">
        <f t="shared" si="1"/>
        <v>0</v>
      </c>
      <c r="G22" s="52"/>
      <c r="H22" s="37"/>
      <c r="I22" s="37"/>
      <c r="J22" s="42">
        <f t="shared" si="2"/>
        <v>0</v>
      </c>
      <c r="K22" s="48">
        <f t="shared" si="3"/>
        <v>0</v>
      </c>
      <c r="L22" s="61">
        <f t="shared" si="4"/>
        <v>0</v>
      </c>
    </row>
    <row r="23" spans="1:12" ht="17.25" customHeight="1">
      <c r="A23" s="65"/>
      <c r="B23" s="66"/>
      <c r="C23" s="42"/>
      <c r="D23" s="41"/>
      <c r="E23" s="48">
        <f t="shared" si="0"/>
        <v>0</v>
      </c>
      <c r="F23" s="56">
        <f t="shared" si="1"/>
        <v>0</v>
      </c>
      <c r="G23" s="52"/>
      <c r="H23" s="37"/>
      <c r="I23" s="37"/>
      <c r="J23" s="42">
        <f t="shared" si="2"/>
        <v>0</v>
      </c>
      <c r="K23" s="48">
        <f t="shared" si="3"/>
        <v>0</v>
      </c>
      <c r="L23" s="61">
        <f t="shared" si="4"/>
        <v>0</v>
      </c>
    </row>
    <row r="24" spans="1:12" ht="17.25" customHeight="1">
      <c r="A24" s="65"/>
      <c r="B24" s="66"/>
      <c r="C24" s="42"/>
      <c r="D24" s="41"/>
      <c r="E24" s="48">
        <f t="shared" si="0"/>
        <v>0</v>
      </c>
      <c r="F24" s="56">
        <f t="shared" si="1"/>
        <v>0</v>
      </c>
      <c r="G24" s="52"/>
      <c r="H24" s="37"/>
      <c r="I24" s="37"/>
      <c r="J24" s="42">
        <f t="shared" si="2"/>
        <v>0</v>
      </c>
      <c r="K24" s="48">
        <f t="shared" si="3"/>
        <v>0</v>
      </c>
      <c r="L24" s="61">
        <f t="shared" si="4"/>
        <v>0</v>
      </c>
    </row>
    <row r="25" spans="1:12" ht="17.25" customHeight="1">
      <c r="A25" s="65"/>
      <c r="B25" s="66"/>
      <c r="C25" s="42"/>
      <c r="D25" s="41"/>
      <c r="E25" s="48">
        <f t="shared" si="0"/>
        <v>0</v>
      </c>
      <c r="F25" s="56">
        <f t="shared" si="1"/>
        <v>0</v>
      </c>
      <c r="G25" s="52"/>
      <c r="H25" s="37"/>
      <c r="I25" s="37"/>
      <c r="J25" s="42">
        <f t="shared" si="2"/>
        <v>0</v>
      </c>
      <c r="K25" s="48">
        <f t="shared" si="3"/>
        <v>0</v>
      </c>
      <c r="L25" s="61">
        <f t="shared" si="4"/>
        <v>0</v>
      </c>
    </row>
    <row r="26" spans="1:12" ht="17.25" customHeight="1">
      <c r="A26" s="65"/>
      <c r="B26" s="66"/>
      <c r="C26" s="42"/>
      <c r="D26" s="41"/>
      <c r="E26" s="48">
        <f t="shared" si="0"/>
        <v>0</v>
      </c>
      <c r="F26" s="56">
        <f t="shared" si="1"/>
        <v>0</v>
      </c>
      <c r="G26" s="52"/>
      <c r="H26" s="37"/>
      <c r="I26" s="37"/>
      <c r="J26" s="42">
        <f t="shared" si="2"/>
        <v>0</v>
      </c>
      <c r="K26" s="48">
        <f t="shared" si="3"/>
        <v>0</v>
      </c>
      <c r="L26" s="61">
        <f t="shared" si="4"/>
        <v>0</v>
      </c>
    </row>
    <row r="27" spans="1:12" ht="17.25" customHeight="1">
      <c r="A27" s="65"/>
      <c r="B27" s="66"/>
      <c r="C27" s="42"/>
      <c r="D27" s="41"/>
      <c r="E27" s="48">
        <f t="shared" si="0"/>
        <v>0</v>
      </c>
      <c r="F27" s="56">
        <f t="shared" si="1"/>
        <v>0</v>
      </c>
      <c r="G27" s="52"/>
      <c r="H27" s="37"/>
      <c r="I27" s="37"/>
      <c r="J27" s="42">
        <f t="shared" si="2"/>
        <v>0</v>
      </c>
      <c r="K27" s="48">
        <f t="shared" si="3"/>
        <v>0</v>
      </c>
      <c r="L27" s="61">
        <f t="shared" si="4"/>
        <v>0</v>
      </c>
    </row>
    <row r="28" spans="1:12" ht="17.25" customHeight="1">
      <c r="A28" s="65"/>
      <c r="B28" s="66"/>
      <c r="C28" s="42"/>
      <c r="D28" s="41"/>
      <c r="E28" s="48">
        <f t="shared" si="0"/>
        <v>0</v>
      </c>
      <c r="F28" s="56">
        <f t="shared" si="1"/>
        <v>0</v>
      </c>
      <c r="G28" s="52"/>
      <c r="H28" s="37"/>
      <c r="I28" s="37"/>
      <c r="J28" s="42">
        <f t="shared" si="2"/>
        <v>0</v>
      </c>
      <c r="K28" s="48">
        <f t="shared" si="3"/>
        <v>0</v>
      </c>
      <c r="L28" s="61">
        <f t="shared" si="4"/>
        <v>0</v>
      </c>
    </row>
    <row r="29" spans="1:12" ht="17.25" customHeight="1">
      <c r="A29" s="65"/>
      <c r="B29" s="66"/>
      <c r="C29" s="42"/>
      <c r="D29" s="41"/>
      <c r="E29" s="48">
        <f t="shared" si="0"/>
        <v>0</v>
      </c>
      <c r="F29" s="56">
        <f t="shared" si="1"/>
        <v>0</v>
      </c>
      <c r="G29" s="52"/>
      <c r="H29" s="37"/>
      <c r="I29" s="37"/>
      <c r="J29" s="42">
        <f t="shared" si="2"/>
        <v>0</v>
      </c>
      <c r="K29" s="48">
        <f t="shared" si="3"/>
        <v>0</v>
      </c>
      <c r="L29" s="61">
        <f t="shared" si="4"/>
        <v>0</v>
      </c>
    </row>
    <row r="30" spans="1:12" ht="17.25" customHeight="1">
      <c r="A30" s="65"/>
      <c r="B30" s="66"/>
      <c r="C30" s="42"/>
      <c r="D30" s="41"/>
      <c r="E30" s="48">
        <f t="shared" si="0"/>
        <v>0</v>
      </c>
      <c r="F30" s="56">
        <f t="shared" si="1"/>
        <v>0</v>
      </c>
      <c r="G30" s="52"/>
      <c r="H30" s="37"/>
      <c r="I30" s="37"/>
      <c r="J30" s="42">
        <f t="shared" si="2"/>
        <v>0</v>
      </c>
      <c r="K30" s="48">
        <f t="shared" si="3"/>
        <v>0</v>
      </c>
      <c r="L30" s="61">
        <f t="shared" si="4"/>
        <v>0</v>
      </c>
    </row>
    <row r="31" spans="1:12" ht="17.25" customHeight="1">
      <c r="A31" s="65"/>
      <c r="B31" s="66"/>
      <c r="C31" s="42"/>
      <c r="D31" s="41"/>
      <c r="E31" s="48">
        <f t="shared" si="0"/>
        <v>0</v>
      </c>
      <c r="F31" s="56">
        <f t="shared" si="1"/>
        <v>0</v>
      </c>
      <c r="G31" s="52"/>
      <c r="H31" s="37"/>
      <c r="I31" s="37"/>
      <c r="J31" s="42">
        <f t="shared" si="2"/>
        <v>0</v>
      </c>
      <c r="K31" s="48">
        <f t="shared" si="3"/>
        <v>0</v>
      </c>
      <c r="L31" s="61">
        <f t="shared" si="4"/>
        <v>0</v>
      </c>
    </row>
    <row r="32" spans="1:12" ht="17.25" customHeight="1">
      <c r="A32" s="65"/>
      <c r="B32" s="66"/>
      <c r="C32" s="42"/>
      <c r="D32" s="41"/>
      <c r="E32" s="48">
        <f t="shared" si="0"/>
        <v>0</v>
      </c>
      <c r="F32" s="56">
        <f t="shared" si="1"/>
        <v>0</v>
      </c>
      <c r="G32" s="52"/>
      <c r="H32" s="37"/>
      <c r="I32" s="37"/>
      <c r="J32" s="42">
        <f t="shared" si="2"/>
        <v>0</v>
      </c>
      <c r="K32" s="48">
        <f t="shared" si="3"/>
        <v>0</v>
      </c>
      <c r="L32" s="61">
        <f t="shared" si="4"/>
        <v>0</v>
      </c>
    </row>
    <row r="33" spans="1:12" ht="17.25" customHeight="1">
      <c r="A33" s="65"/>
      <c r="B33" s="66"/>
      <c r="C33" s="42"/>
      <c r="D33" s="41"/>
      <c r="E33" s="48">
        <f t="shared" si="0"/>
        <v>0</v>
      </c>
      <c r="F33" s="56">
        <f t="shared" si="1"/>
        <v>0</v>
      </c>
      <c r="G33" s="52"/>
      <c r="H33" s="37"/>
      <c r="I33" s="37"/>
      <c r="J33" s="42">
        <f t="shared" si="2"/>
        <v>0</v>
      </c>
      <c r="K33" s="48">
        <f t="shared" si="3"/>
        <v>0</v>
      </c>
      <c r="L33" s="61">
        <f t="shared" si="4"/>
        <v>0</v>
      </c>
    </row>
    <row r="34" spans="1:12" ht="17.25" customHeight="1">
      <c r="A34" s="65"/>
      <c r="B34" s="66"/>
      <c r="C34" s="42"/>
      <c r="D34" s="41"/>
      <c r="E34" s="48">
        <f t="shared" si="0"/>
        <v>0</v>
      </c>
      <c r="F34" s="56">
        <f t="shared" si="1"/>
        <v>0</v>
      </c>
      <c r="G34" s="52"/>
      <c r="H34" s="37"/>
      <c r="I34" s="37"/>
      <c r="J34" s="42">
        <f t="shared" si="2"/>
        <v>0</v>
      </c>
      <c r="K34" s="48">
        <f t="shared" si="3"/>
        <v>0</v>
      </c>
      <c r="L34" s="61">
        <f t="shared" si="4"/>
        <v>0</v>
      </c>
    </row>
    <row r="35" spans="1:12" ht="17.25" customHeight="1">
      <c r="A35" s="65"/>
      <c r="B35" s="66"/>
      <c r="C35" s="42"/>
      <c r="D35" s="41"/>
      <c r="E35" s="48">
        <f t="shared" si="0"/>
        <v>0</v>
      </c>
      <c r="F35" s="56">
        <f t="shared" si="1"/>
        <v>0</v>
      </c>
      <c r="G35" s="52"/>
      <c r="H35" s="37"/>
      <c r="I35" s="37"/>
      <c r="J35" s="42">
        <f t="shared" si="2"/>
        <v>0</v>
      </c>
      <c r="K35" s="48">
        <f t="shared" si="3"/>
        <v>0</v>
      </c>
      <c r="L35" s="61">
        <f t="shared" si="4"/>
        <v>0</v>
      </c>
    </row>
    <row r="36" spans="1:12" ht="17.25" customHeight="1">
      <c r="A36" s="65"/>
      <c r="B36" s="66"/>
      <c r="C36" s="42"/>
      <c r="D36" s="41"/>
      <c r="E36" s="48">
        <f t="shared" si="0"/>
        <v>0</v>
      </c>
      <c r="F36" s="56">
        <f t="shared" si="1"/>
        <v>0</v>
      </c>
      <c r="G36" s="52"/>
      <c r="H36" s="37"/>
      <c r="I36" s="37"/>
      <c r="J36" s="42">
        <f t="shared" si="2"/>
        <v>0</v>
      </c>
      <c r="K36" s="48">
        <f t="shared" si="3"/>
        <v>0</v>
      </c>
      <c r="L36" s="61">
        <f t="shared" si="4"/>
        <v>0</v>
      </c>
    </row>
    <row r="37" spans="1:12" ht="17.25" customHeight="1">
      <c r="A37" s="65"/>
      <c r="B37" s="66"/>
      <c r="C37" s="42"/>
      <c r="D37" s="41"/>
      <c r="E37" s="48">
        <f t="shared" si="0"/>
        <v>0</v>
      </c>
      <c r="F37" s="56">
        <f t="shared" si="1"/>
        <v>0</v>
      </c>
      <c r="G37" s="52"/>
      <c r="H37" s="37"/>
      <c r="I37" s="37"/>
      <c r="J37" s="42">
        <f t="shared" si="2"/>
        <v>0</v>
      </c>
      <c r="K37" s="48">
        <f t="shared" si="3"/>
        <v>0</v>
      </c>
      <c r="L37" s="61">
        <f t="shared" si="4"/>
        <v>0</v>
      </c>
    </row>
    <row r="38" spans="1:12" ht="17.25" customHeight="1" thickBot="1">
      <c r="A38" s="67"/>
      <c r="B38" s="68"/>
      <c r="C38" s="45"/>
      <c r="D38" s="43"/>
      <c r="E38" s="48">
        <f t="shared" si="0"/>
        <v>0</v>
      </c>
      <c r="F38" s="56">
        <f t="shared" si="1"/>
        <v>0</v>
      </c>
      <c r="G38" s="53"/>
      <c r="H38" s="44"/>
      <c r="I38" s="44"/>
      <c r="J38" s="45">
        <f t="shared" si="2"/>
        <v>0</v>
      </c>
      <c r="K38" s="60">
        <f t="shared" si="3"/>
        <v>0</v>
      </c>
      <c r="L38" s="61">
        <f t="shared" si="4"/>
        <v>0</v>
      </c>
    </row>
    <row r="39" spans="1:12" ht="24" customHeight="1" thickTop="1">
      <c r="A39" s="102" t="s">
        <v>64</v>
      </c>
      <c r="B39" s="102"/>
      <c r="C39" s="101"/>
      <c r="D39" s="101"/>
      <c r="E39" s="101"/>
      <c r="F39" s="57">
        <f>+AVERAGE(F11:F38)</f>
        <v>0</v>
      </c>
      <c r="G39" s="54"/>
      <c r="H39" s="101" t="s">
        <v>64</v>
      </c>
      <c r="I39" s="101"/>
      <c r="J39" s="101"/>
      <c r="K39" s="101"/>
      <c r="L39" s="57">
        <f>+AVERAGE(L11:L38)</f>
        <v>0</v>
      </c>
    </row>
    <row r="40" spans="1:12" ht="24" customHeight="1">
      <c r="A40" s="102" t="s">
        <v>8</v>
      </c>
      <c r="B40" s="102"/>
      <c r="C40" s="102"/>
      <c r="D40" s="102"/>
      <c r="E40" s="102"/>
      <c r="F40" s="56">
        <f>MAX(F10:F38)</f>
        <v>0</v>
      </c>
      <c r="G40" s="55"/>
      <c r="H40" s="102" t="s">
        <v>8</v>
      </c>
      <c r="I40" s="102"/>
      <c r="J40" s="102"/>
      <c r="K40" s="102"/>
      <c r="L40" s="56">
        <f>MAX(L9:L38)</f>
        <v>0</v>
      </c>
    </row>
    <row r="41" spans="1:12" ht="24" customHeight="1" thickBot="1">
      <c r="A41" s="102" t="s">
        <v>9</v>
      </c>
      <c r="B41" s="102"/>
      <c r="C41" s="102"/>
      <c r="D41" s="102"/>
      <c r="E41" s="102"/>
      <c r="F41" s="58">
        <f>MIN(F11:F38)</f>
        <v>0</v>
      </c>
      <c r="G41" s="55"/>
      <c r="H41" s="102" t="s">
        <v>9</v>
      </c>
      <c r="I41" s="102"/>
      <c r="J41" s="102"/>
      <c r="K41" s="102"/>
      <c r="L41" s="58">
        <f>MIN(L11:L38)</f>
        <v>0</v>
      </c>
    </row>
    <row r="42" ht="13.5" thickTop="1"/>
  </sheetData>
  <sheetProtection/>
  <mergeCells count="25">
    <mergeCell ref="K9:K10"/>
    <mergeCell ref="A41:E41"/>
    <mergeCell ref="H40:K40"/>
    <mergeCell ref="H41:K41"/>
    <mergeCell ref="A40:E40"/>
    <mergeCell ref="C5:F5"/>
    <mergeCell ref="C6:F6"/>
    <mergeCell ref="C7:F7"/>
    <mergeCell ref="C8:F8"/>
    <mergeCell ref="G6:L6"/>
    <mergeCell ref="H39:K39"/>
    <mergeCell ref="A39:E39"/>
    <mergeCell ref="G7:L7"/>
    <mergeCell ref="G8:L8"/>
    <mergeCell ref="E9:E10"/>
    <mergeCell ref="H1:L1"/>
    <mergeCell ref="A2:L2"/>
    <mergeCell ref="A3:L3"/>
    <mergeCell ref="A4:L4"/>
    <mergeCell ref="F9:F10"/>
    <mergeCell ref="A1:D1"/>
    <mergeCell ref="J9:J10"/>
    <mergeCell ref="A5:B10"/>
    <mergeCell ref="L9:L10"/>
    <mergeCell ref="G5:L5"/>
  </mergeCells>
  <printOptions horizontalCentered="1" verticalCentered="1"/>
  <pageMargins left="0.2362204724409449" right="0.2362204724409449" top="0.15748031496062992" bottom="0.15748031496062992" header="0.31496062992125984" footer="0.31496062992125984"/>
  <pageSetup fitToHeight="1" fitToWidth="1" horizontalDpi="300" verticalDpi="3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4"/>
  <sheetViews>
    <sheetView zoomScalePageLayoutView="0" workbookViewId="0" topLeftCell="A1">
      <selection activeCell="I23" sqref="I23"/>
    </sheetView>
  </sheetViews>
  <sheetFormatPr defaultColWidth="11.421875" defaultRowHeight="12.75"/>
  <cols>
    <col min="2" max="2" width="19.421875" style="0" bestFit="1" customWidth="1"/>
    <col min="3" max="3" width="9.140625" style="0" bestFit="1" customWidth="1"/>
    <col min="4" max="4" width="11.57421875" style="0" bestFit="1" customWidth="1"/>
  </cols>
  <sheetData>
    <row r="1" spans="1:3" ht="12.75">
      <c r="A1" t="s">
        <v>71</v>
      </c>
      <c r="C1" s="69"/>
    </row>
    <row r="2" spans="1:9" ht="27">
      <c r="A2" s="124" t="s">
        <v>72</v>
      </c>
      <c r="B2" s="124"/>
      <c r="C2" s="124"/>
      <c r="D2" s="124"/>
      <c r="E2" s="124"/>
      <c r="F2" s="124"/>
      <c r="G2" s="124"/>
      <c r="H2" s="124"/>
      <c r="I2" s="124"/>
    </row>
    <row r="3" ht="13.5" thickBot="1"/>
    <row r="4" spans="2:8" ht="13.5" thickBot="1">
      <c r="B4" s="125" t="s">
        <v>83</v>
      </c>
      <c r="C4" s="126"/>
      <c r="D4" s="127"/>
      <c r="F4" s="125" t="s">
        <v>84</v>
      </c>
      <c r="G4" s="126"/>
      <c r="H4" s="127"/>
    </row>
    <row r="6" ht="13.5" thickBot="1"/>
    <row r="7" spans="2:8" ht="12.75">
      <c r="B7" s="128" t="s">
        <v>73</v>
      </c>
      <c r="C7" s="129"/>
      <c r="D7" s="70" t="s">
        <v>74</v>
      </c>
      <c r="F7" s="128" t="s">
        <v>73</v>
      </c>
      <c r="G7" s="129"/>
      <c r="H7" s="70" t="s">
        <v>74</v>
      </c>
    </row>
    <row r="8" spans="2:8" ht="13.5" thickBot="1">
      <c r="B8" s="71"/>
      <c r="C8" s="72"/>
      <c r="D8" s="73"/>
      <c r="F8" s="71"/>
      <c r="G8" s="72"/>
      <c r="H8" s="73"/>
    </row>
    <row r="9" spans="2:8" ht="12.75">
      <c r="B9" s="118" t="s">
        <v>9</v>
      </c>
      <c r="C9" s="119"/>
      <c r="D9" s="122">
        <f>MIN('grill  recap annexe2 '!F11:F38)</f>
        <v>0</v>
      </c>
      <c r="F9" s="118" t="s">
        <v>9</v>
      </c>
      <c r="G9" s="119"/>
      <c r="H9" s="122">
        <f>MIN('grill  recap annexe2 '!L11:L38)</f>
        <v>0</v>
      </c>
    </row>
    <row r="10" spans="2:8" ht="13.5" thickBot="1">
      <c r="B10" s="120"/>
      <c r="C10" s="121"/>
      <c r="D10" s="123"/>
      <c r="F10" s="120"/>
      <c r="G10" s="121"/>
      <c r="H10" s="123"/>
    </row>
    <row r="11" spans="2:8" ht="12.75">
      <c r="B11" s="118" t="s">
        <v>8</v>
      </c>
      <c r="C11" s="119"/>
      <c r="D11" s="122">
        <f>MAX('grill  recap annexe2 '!F11:F38)</f>
        <v>0</v>
      </c>
      <c r="F11" s="118" t="s">
        <v>8</v>
      </c>
      <c r="G11" s="119"/>
      <c r="H11" s="122">
        <f>MAX('grill  recap annexe2 '!L11:L38)</f>
        <v>0</v>
      </c>
    </row>
    <row r="12" spans="2:8" ht="13.5" thickBot="1">
      <c r="B12" s="120"/>
      <c r="C12" s="121"/>
      <c r="D12" s="123"/>
      <c r="F12" s="120"/>
      <c r="G12" s="121"/>
      <c r="H12" s="123"/>
    </row>
    <row r="13" spans="2:8" ht="12.75">
      <c r="B13" s="118" t="s">
        <v>70</v>
      </c>
      <c r="C13" s="119"/>
      <c r="D13" s="122">
        <f>AVERAGE('grill  recap annexe2 '!F11:F38)</f>
        <v>0</v>
      </c>
      <c r="F13" s="118" t="s">
        <v>70</v>
      </c>
      <c r="G13" s="119"/>
      <c r="H13" s="122">
        <f>AVERAGE('grill  recap annexe2 '!L11:L38)</f>
        <v>0</v>
      </c>
    </row>
    <row r="14" spans="2:8" ht="13.5" thickBot="1">
      <c r="B14" s="120"/>
      <c r="C14" s="121"/>
      <c r="D14" s="123"/>
      <c r="F14" s="120"/>
      <c r="G14" s="121"/>
      <c r="H14" s="123"/>
    </row>
    <row r="15" spans="2:8" ht="12.75">
      <c r="B15" s="111" t="s">
        <v>75</v>
      </c>
      <c r="C15" s="112"/>
      <c r="D15" s="109">
        <f>_xlfn.COUNTIFS('grill  recap annexe2 '!F11:F38,"&gt;=0",'grill  recap annexe2 '!F11:F38,"&lt;5")</f>
        <v>28</v>
      </c>
      <c r="F15" s="111" t="s">
        <v>75</v>
      </c>
      <c r="G15" s="112"/>
      <c r="H15" s="109">
        <f>_xlfn.COUNTIFS('grill  recap annexe2 '!L11:L38,"&gt;=0",'grill  recap annexe2 '!L11:L38,"&lt;5")</f>
        <v>28</v>
      </c>
    </row>
    <row r="16" spans="2:8" ht="13.5" thickBot="1">
      <c r="B16" s="113"/>
      <c r="C16" s="114"/>
      <c r="D16" s="110"/>
      <c r="F16" s="113"/>
      <c r="G16" s="114"/>
      <c r="H16" s="110"/>
    </row>
    <row r="17" spans="2:8" ht="12.75">
      <c r="B17" s="111" t="s">
        <v>76</v>
      </c>
      <c r="C17" s="112"/>
      <c r="D17" s="109">
        <f>_xlfn.COUNTIFS('grill  recap annexe2 '!F11:F38,"&gt;=5",'grill  recap annexe2 '!F11:F38,"&lt;9,5")</f>
        <v>0</v>
      </c>
      <c r="F17" s="111" t="s">
        <v>76</v>
      </c>
      <c r="G17" s="112"/>
      <c r="H17" s="109">
        <f>_xlfn.COUNTIFS('grill  recap annexe2 '!L11:L38,"&gt;=5",'grill  recap annexe2 '!L11:L38,"&lt;9,5")</f>
        <v>0</v>
      </c>
    </row>
    <row r="18" spans="2:8" ht="13.5" thickBot="1">
      <c r="B18" s="113"/>
      <c r="C18" s="114"/>
      <c r="D18" s="110"/>
      <c r="F18" s="113"/>
      <c r="G18" s="114"/>
      <c r="H18" s="110"/>
    </row>
    <row r="19" spans="2:8" ht="12.75">
      <c r="B19" s="111" t="s">
        <v>77</v>
      </c>
      <c r="C19" s="112"/>
      <c r="D19" s="109">
        <f>_xlfn.COUNTIFS('grill  recap annexe2 '!F11:F38,"&gt;=10",'grill  recap annexe2 '!F11:F38,"&lt;14,5")</f>
        <v>0</v>
      </c>
      <c r="F19" s="111" t="s">
        <v>77</v>
      </c>
      <c r="G19" s="112"/>
      <c r="H19" s="109">
        <f>_xlfn.COUNTIFS('grill  recap annexe2 '!L11:L38,"&gt;=10",'grill  recap annexe2 '!L11:L38,"&lt;14,5")</f>
        <v>0</v>
      </c>
    </row>
    <row r="20" spans="2:8" ht="13.5" thickBot="1">
      <c r="B20" s="113"/>
      <c r="C20" s="114"/>
      <c r="D20" s="110"/>
      <c r="F20" s="113"/>
      <c r="G20" s="114"/>
      <c r="H20" s="110"/>
    </row>
    <row r="21" spans="2:8" ht="12.75">
      <c r="B21" s="116" t="s">
        <v>78</v>
      </c>
      <c r="C21" s="117"/>
      <c r="D21" s="109">
        <f>_xlfn.COUNTIFS('grill  recap annexe2 '!F11:F38,"&gt;=15",'grill  recap annexe2 '!F11:F38,"&lt;20")</f>
        <v>0</v>
      </c>
      <c r="F21" s="116" t="s">
        <v>78</v>
      </c>
      <c r="G21" s="117"/>
      <c r="H21" s="109">
        <f>_xlfn.COUNTIFS('grill  recap annexe2 '!L11:L38,"&gt;=10",'grill  recap annexe2 '!L11:L38,"&lt;14,5")</f>
        <v>0</v>
      </c>
    </row>
    <row r="22" spans="2:8" ht="13.5" thickBot="1">
      <c r="B22" s="113"/>
      <c r="C22" s="114"/>
      <c r="D22" s="110"/>
      <c r="F22" s="113"/>
      <c r="G22" s="114"/>
      <c r="H22" s="110"/>
    </row>
    <row r="23" spans="2:8" ht="12.75">
      <c r="B23" s="111" t="s">
        <v>79</v>
      </c>
      <c r="C23" s="112"/>
      <c r="D23" s="109">
        <f>_xlfn.COUNTIFS('grill  recap annexe2 '!F11:F38,"&gt;10")</f>
        <v>0</v>
      </c>
      <c r="F23" s="111" t="s">
        <v>79</v>
      </c>
      <c r="G23" s="112"/>
      <c r="H23" s="109">
        <f>_xlfn.COUNTIFS('grill  recap annexe2 '!L11:L38,"&gt;10")</f>
        <v>0</v>
      </c>
    </row>
    <row r="24" spans="2:8" ht="13.5" thickBot="1">
      <c r="B24" s="113"/>
      <c r="C24" s="114"/>
      <c r="D24" s="110"/>
      <c r="F24" s="113"/>
      <c r="G24" s="114"/>
      <c r="H24" s="110"/>
    </row>
    <row r="29" spans="2:4" ht="15">
      <c r="B29" s="115" t="s">
        <v>80</v>
      </c>
      <c r="C29" s="115"/>
      <c r="D29" s="115"/>
    </row>
    <row r="37" ht="14.25">
      <c r="B37" s="74" t="s">
        <v>81</v>
      </c>
    </row>
    <row r="44" ht="15">
      <c r="B44" s="75" t="s">
        <v>82</v>
      </c>
    </row>
  </sheetData>
  <sheetProtection/>
  <mergeCells count="38">
    <mergeCell ref="A2:I2"/>
    <mergeCell ref="B4:D4"/>
    <mergeCell ref="F4:H4"/>
    <mergeCell ref="B7:C7"/>
    <mergeCell ref="F7:G7"/>
    <mergeCell ref="B9:C10"/>
    <mergeCell ref="D9:D10"/>
    <mergeCell ref="F9:G10"/>
    <mergeCell ref="H9:H10"/>
    <mergeCell ref="B11:C12"/>
    <mergeCell ref="D11:D12"/>
    <mergeCell ref="F11:G12"/>
    <mergeCell ref="H11:H12"/>
    <mergeCell ref="B13:C14"/>
    <mergeCell ref="D13:D14"/>
    <mergeCell ref="F13:G14"/>
    <mergeCell ref="H13:H14"/>
    <mergeCell ref="B15:C16"/>
    <mergeCell ref="D15:D16"/>
    <mergeCell ref="F15:G16"/>
    <mergeCell ref="H15:H16"/>
    <mergeCell ref="B17:C18"/>
    <mergeCell ref="D17:D18"/>
    <mergeCell ref="F17:G18"/>
    <mergeCell ref="H17:H18"/>
    <mergeCell ref="B29:D29"/>
    <mergeCell ref="B21:C22"/>
    <mergeCell ref="D21:D22"/>
    <mergeCell ref="F21:G22"/>
    <mergeCell ref="H21:H22"/>
    <mergeCell ref="B23:C24"/>
    <mergeCell ref="D23:D24"/>
    <mergeCell ref="F23:G24"/>
    <mergeCell ref="H23:H24"/>
    <mergeCell ref="B19:C20"/>
    <mergeCell ref="D19:D20"/>
    <mergeCell ref="F19:G20"/>
    <mergeCell ref="H19:H20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H57"/>
  <sheetViews>
    <sheetView zoomScalePageLayoutView="0" workbookViewId="0" topLeftCell="A1">
      <selection activeCell="D4" sqref="D4"/>
    </sheetView>
  </sheetViews>
  <sheetFormatPr defaultColWidth="11.7109375" defaultRowHeight="12.75"/>
  <cols>
    <col min="1" max="1" width="46.7109375" style="1" customWidth="1"/>
    <col min="2" max="4" width="5.57421875" style="1" customWidth="1"/>
    <col min="5" max="5" width="6.7109375" style="1" customWidth="1"/>
    <col min="6" max="6" width="9.421875" style="1" customWidth="1"/>
    <col min="7" max="7" width="7.421875" style="1" customWidth="1"/>
    <col min="8" max="8" width="0" style="1" hidden="1" customWidth="1"/>
    <col min="9" max="14" width="5.57421875" style="1" customWidth="1"/>
    <col min="15" max="16384" width="11.7109375" style="1" customWidth="1"/>
  </cols>
  <sheetData>
    <row r="2" spans="1:5" ht="12">
      <c r="A2" s="2" t="s">
        <v>10</v>
      </c>
      <c r="B2" s="3" t="s">
        <v>11</v>
      </c>
      <c r="C2" s="3" t="s">
        <v>12</v>
      </c>
      <c r="D2" s="3" t="s">
        <v>13</v>
      </c>
      <c r="E2" s="4" t="s">
        <v>14</v>
      </c>
    </row>
    <row r="3" spans="1:5" ht="12">
      <c r="A3" s="5" t="s">
        <v>15</v>
      </c>
      <c r="B3" s="6" t="s">
        <v>16</v>
      </c>
      <c r="C3" s="6" t="s">
        <v>17</v>
      </c>
      <c r="D3" s="6" t="s">
        <v>18</v>
      </c>
      <c r="E3" s="7" t="s">
        <v>19</v>
      </c>
    </row>
    <row r="4" spans="1:4" ht="24">
      <c r="A4" s="8" t="s">
        <v>20</v>
      </c>
      <c r="B4" s="9"/>
      <c r="C4" s="10"/>
      <c r="D4" s="10">
        <v>13</v>
      </c>
    </row>
    <row r="5" spans="1:5" ht="24">
      <c r="A5" s="8" t="s">
        <v>21</v>
      </c>
      <c r="B5" s="9"/>
      <c r="C5" s="10"/>
      <c r="D5" s="10">
        <v>13</v>
      </c>
      <c r="E5" s="11"/>
    </row>
    <row r="6" spans="1:5" ht="24">
      <c r="A6" s="12" t="s">
        <v>22</v>
      </c>
      <c r="B6" s="13" t="s">
        <v>23</v>
      </c>
      <c r="C6" s="13" t="s">
        <v>23</v>
      </c>
      <c r="D6" s="13" t="s">
        <v>23</v>
      </c>
      <c r="E6" s="14"/>
    </row>
    <row r="7" spans="1:5" ht="12">
      <c r="A7" s="9" t="s">
        <v>24</v>
      </c>
      <c r="B7" s="9"/>
      <c r="C7" s="10">
        <v>9</v>
      </c>
      <c r="D7" s="10"/>
      <c r="E7" s="11"/>
    </row>
    <row r="8" spans="1:5" ht="12">
      <c r="A8" s="9" t="s">
        <v>25</v>
      </c>
      <c r="B8" s="9"/>
      <c r="C8" s="10">
        <v>9</v>
      </c>
      <c r="D8" s="10"/>
      <c r="E8" s="11"/>
    </row>
    <row r="9" spans="1:5" ht="12">
      <c r="A9" s="9" t="s">
        <v>26</v>
      </c>
      <c r="B9" s="9"/>
      <c r="C9" s="10"/>
      <c r="D9" s="10">
        <v>13</v>
      </c>
      <c r="E9" s="11"/>
    </row>
    <row r="10" spans="1:5" ht="24">
      <c r="A10" s="8" t="s">
        <v>27</v>
      </c>
      <c r="B10" s="9"/>
      <c r="C10" s="10"/>
      <c r="D10" s="10">
        <v>13</v>
      </c>
      <c r="E10" s="11"/>
    </row>
    <row r="11" spans="1:5" ht="36">
      <c r="A11" s="8" t="s">
        <v>28</v>
      </c>
      <c r="B11" s="9"/>
      <c r="C11" s="10"/>
      <c r="D11" s="10">
        <v>13</v>
      </c>
      <c r="E11" s="11"/>
    </row>
    <row r="12" spans="1:5" ht="36">
      <c r="A12" s="8" t="s">
        <v>29</v>
      </c>
      <c r="B12" s="9"/>
      <c r="C12" s="10"/>
      <c r="D12" s="10">
        <v>13</v>
      </c>
      <c r="E12" s="11"/>
    </row>
    <row r="13" spans="1:5" ht="12">
      <c r="A13" s="8" t="s">
        <v>30</v>
      </c>
      <c r="B13" s="9"/>
      <c r="C13" s="10"/>
      <c r="D13" s="10">
        <v>13</v>
      </c>
      <c r="E13" s="11"/>
    </row>
    <row r="14" spans="1:5" ht="15.75">
      <c r="A14" s="15" t="s">
        <v>31</v>
      </c>
      <c r="B14" s="130">
        <f>SUM(B4:E13)</f>
        <v>109</v>
      </c>
      <c r="C14" s="130"/>
      <c r="D14" s="130"/>
      <c r="E14" s="130"/>
    </row>
    <row r="15" spans="1:5" ht="12">
      <c r="A15" s="5" t="s">
        <v>32</v>
      </c>
      <c r="B15" s="6" t="s">
        <v>11</v>
      </c>
      <c r="C15" s="6" t="s">
        <v>12</v>
      </c>
      <c r="D15" s="6" t="s">
        <v>13</v>
      </c>
      <c r="E15" s="7" t="s">
        <v>14</v>
      </c>
    </row>
    <row r="16" spans="1:5" ht="12">
      <c r="A16" s="16"/>
      <c r="B16" s="6" t="s">
        <v>16</v>
      </c>
      <c r="C16" s="6" t="s">
        <v>17</v>
      </c>
      <c r="D16" s="6" t="s">
        <v>18</v>
      </c>
      <c r="E16" s="7" t="s">
        <v>19</v>
      </c>
    </row>
    <row r="17" spans="1:5" ht="36">
      <c r="A17" s="12" t="s">
        <v>33</v>
      </c>
      <c r="B17" s="17" t="s">
        <v>23</v>
      </c>
      <c r="C17" s="13" t="s">
        <v>23</v>
      </c>
      <c r="D17" s="13" t="s">
        <v>23</v>
      </c>
      <c r="E17" s="14" t="s">
        <v>23</v>
      </c>
    </row>
    <row r="18" spans="1:5" ht="12">
      <c r="A18" s="9" t="s">
        <v>34</v>
      </c>
      <c r="B18" s="9"/>
      <c r="C18" s="10"/>
      <c r="D18" s="10">
        <v>12</v>
      </c>
      <c r="E18" s="11"/>
    </row>
    <row r="19" spans="1:5" ht="12">
      <c r="A19" s="9" t="s">
        <v>35</v>
      </c>
      <c r="B19" s="9"/>
      <c r="C19" s="10"/>
      <c r="D19" s="10">
        <v>12</v>
      </c>
      <c r="E19" s="11"/>
    </row>
    <row r="20" spans="1:5" ht="12">
      <c r="A20" s="9" t="s">
        <v>36</v>
      </c>
      <c r="B20" s="9"/>
      <c r="C20" s="10"/>
      <c r="D20" s="10">
        <v>13</v>
      </c>
      <c r="E20" s="11"/>
    </row>
    <row r="21" spans="1:5" ht="24">
      <c r="A21" s="8" t="s">
        <v>37</v>
      </c>
      <c r="B21" s="9"/>
      <c r="C21" s="10"/>
      <c r="D21" s="10">
        <v>14</v>
      </c>
      <c r="E21" s="11"/>
    </row>
    <row r="22" spans="1:5" ht="24">
      <c r="A22" s="8" t="s">
        <v>38</v>
      </c>
      <c r="B22" s="9"/>
      <c r="C22" s="10">
        <v>9</v>
      </c>
      <c r="D22" s="10"/>
      <c r="E22" s="11"/>
    </row>
    <row r="23" spans="1:5" ht="12">
      <c r="A23" s="8" t="s">
        <v>39</v>
      </c>
      <c r="B23" s="9"/>
      <c r="C23" s="10"/>
      <c r="D23" s="10"/>
      <c r="E23" s="11"/>
    </row>
    <row r="24" spans="1:5" ht="15.75">
      <c r="A24" s="15" t="s">
        <v>40</v>
      </c>
      <c r="B24" s="131">
        <f>SUM(B18:E23)</f>
        <v>60</v>
      </c>
      <c r="C24" s="131"/>
      <c r="D24" s="131"/>
      <c r="E24" s="131"/>
    </row>
    <row r="25" spans="1:5" ht="12">
      <c r="A25" s="18" t="s">
        <v>41</v>
      </c>
      <c r="B25" s="6"/>
      <c r="C25" s="6" t="s">
        <v>12</v>
      </c>
      <c r="D25" s="6" t="s">
        <v>13</v>
      </c>
      <c r="E25" s="7" t="s">
        <v>14</v>
      </c>
    </row>
    <row r="26" spans="1:5" ht="12">
      <c r="A26" s="16"/>
      <c r="B26" s="6" t="s">
        <v>16</v>
      </c>
      <c r="C26" s="6" t="s">
        <v>17</v>
      </c>
      <c r="D26" s="6" t="s">
        <v>18</v>
      </c>
      <c r="E26" s="7" t="s">
        <v>19</v>
      </c>
    </row>
    <row r="27" spans="1:5" ht="24">
      <c r="A27" s="12" t="s">
        <v>42</v>
      </c>
      <c r="B27" s="19" t="s">
        <v>23</v>
      </c>
      <c r="C27" s="20" t="s">
        <v>23</v>
      </c>
      <c r="D27" s="20" t="s">
        <v>23</v>
      </c>
      <c r="E27" s="21" t="s">
        <v>23</v>
      </c>
    </row>
    <row r="28" spans="1:5" ht="12">
      <c r="A28" s="8" t="s">
        <v>43</v>
      </c>
      <c r="B28" s="8"/>
      <c r="C28" s="22"/>
      <c r="D28" s="22">
        <v>13</v>
      </c>
      <c r="E28" s="23"/>
    </row>
    <row r="29" spans="1:5" ht="12">
      <c r="A29" s="8" t="s">
        <v>44</v>
      </c>
      <c r="B29" s="8"/>
      <c r="C29" s="22"/>
      <c r="D29" s="22"/>
      <c r="E29" s="23">
        <v>17</v>
      </c>
    </row>
    <row r="30" spans="1:5" ht="12">
      <c r="A30" s="8" t="s">
        <v>45</v>
      </c>
      <c r="B30" s="8"/>
      <c r="C30" s="22"/>
      <c r="D30" s="22">
        <v>14</v>
      </c>
      <c r="E30" s="23"/>
    </row>
    <row r="31" spans="1:5" ht="36">
      <c r="A31" s="8" t="s">
        <v>46</v>
      </c>
      <c r="B31" s="8"/>
      <c r="C31" s="22"/>
      <c r="D31" s="22"/>
      <c r="E31" s="23">
        <v>17</v>
      </c>
    </row>
    <row r="32" spans="1:5" ht="24">
      <c r="A32" s="8" t="s">
        <v>38</v>
      </c>
      <c r="B32" s="8"/>
      <c r="C32" s="22"/>
      <c r="D32" s="22">
        <v>14</v>
      </c>
      <c r="E32" s="23"/>
    </row>
    <row r="33" spans="1:5" ht="12">
      <c r="A33" s="8" t="s">
        <v>39</v>
      </c>
      <c r="B33" s="8"/>
      <c r="C33" s="22"/>
      <c r="D33" s="22"/>
      <c r="E33" s="23"/>
    </row>
    <row r="34" spans="1:5" ht="15.75">
      <c r="A34" s="15" t="s">
        <v>47</v>
      </c>
      <c r="B34" s="132">
        <f>SUM(B28:E33)</f>
        <v>75</v>
      </c>
      <c r="C34" s="132"/>
      <c r="D34" s="132"/>
      <c r="E34" s="132"/>
    </row>
    <row r="36" spans="1:7" ht="12">
      <c r="A36" s="24" t="s">
        <v>48</v>
      </c>
      <c r="B36" s="25"/>
      <c r="C36" s="24" t="s">
        <v>49</v>
      </c>
      <c r="D36" s="25"/>
      <c r="E36" s="24" t="s">
        <v>50</v>
      </c>
      <c r="F36" s="25"/>
      <c r="G36" s="25"/>
    </row>
    <row r="37" spans="1:7" ht="12">
      <c r="A37" s="25">
        <v>180</v>
      </c>
      <c r="B37" s="25"/>
      <c r="C37" s="25">
        <v>120</v>
      </c>
      <c r="D37" s="25"/>
      <c r="E37" s="25">
        <v>120</v>
      </c>
      <c r="F37" s="25"/>
      <c r="G37" s="25" t="s">
        <v>51</v>
      </c>
    </row>
    <row r="38" spans="1:8" ht="12.75">
      <c r="A38" s="26">
        <f>(B14*40)/180</f>
        <v>24.22222222222222</v>
      </c>
      <c r="B38" s="27" t="s">
        <v>52</v>
      </c>
      <c r="C38" s="28">
        <f>(B24*20)/120</f>
        <v>10</v>
      </c>
      <c r="D38" s="27" t="s">
        <v>52</v>
      </c>
      <c r="E38" s="28">
        <f>(B34*20)/120</f>
        <v>12.5</v>
      </c>
      <c r="F38" s="27" t="s">
        <v>53</v>
      </c>
      <c r="G38" s="1">
        <f>A38+C38+E38</f>
        <v>46.72222222222222</v>
      </c>
      <c r="H38"/>
    </row>
    <row r="39" spans="1:7" ht="9.75" customHeight="1">
      <c r="A39" s="25"/>
      <c r="B39" s="25"/>
      <c r="C39" s="25"/>
      <c r="D39" s="25"/>
      <c r="E39" s="25"/>
      <c r="F39" s="25"/>
      <c r="G39" s="25"/>
    </row>
    <row r="40" spans="1:7" ht="16.5" customHeight="1">
      <c r="A40" s="25"/>
      <c r="B40" s="25"/>
      <c r="C40" s="24" t="s">
        <v>51</v>
      </c>
      <c r="D40" s="25"/>
      <c r="E40"/>
      <c r="F40" s="133" t="s">
        <v>54</v>
      </c>
      <c r="G40" s="133"/>
    </row>
    <row r="41" spans="1:8" ht="28.5" customHeight="1">
      <c r="A41" s="25"/>
      <c r="B41" s="25"/>
      <c r="C41" s="25">
        <v>4</v>
      </c>
      <c r="D41" s="25"/>
      <c r="E41"/>
      <c r="F41" s="29">
        <f>ROUND(H41/5,1)*5</f>
        <v>11.5</v>
      </c>
      <c r="G41" s="30" t="s">
        <v>55</v>
      </c>
      <c r="H41" s="31">
        <f>G38/4</f>
        <v>11.680555555555555</v>
      </c>
    </row>
    <row r="42" spans="1:7" ht="14.25" customHeight="1">
      <c r="A42" s="25"/>
      <c r="B42" s="25"/>
      <c r="C42"/>
      <c r="D42" s="25"/>
      <c r="E42" s="32"/>
      <c r="F42" s="32"/>
      <c r="G42" s="32"/>
    </row>
    <row r="43" spans="1:7" ht="12.75">
      <c r="A43" s="32"/>
      <c r="B43"/>
      <c r="C43"/>
      <c r="D43"/>
      <c r="E43" s="25"/>
      <c r="F43" s="25"/>
      <c r="G43" s="25"/>
    </row>
    <row r="47" spans="5:7" ht="12.75">
      <c r="E47"/>
      <c r="F47"/>
      <c r="G47"/>
    </row>
    <row r="48" spans="5:7" ht="12.75">
      <c r="E48"/>
      <c r="F48"/>
      <c r="G48"/>
    </row>
    <row r="49" spans="5:7" ht="12.75">
      <c r="E49"/>
      <c r="F49"/>
      <c r="G49"/>
    </row>
    <row r="50" spans="5:7" ht="12.75">
      <c r="E50"/>
      <c r="F50"/>
      <c r="G50"/>
    </row>
    <row r="51" spans="5:7" ht="12.75">
      <c r="E51"/>
      <c r="F51"/>
      <c r="G51"/>
    </row>
    <row r="52" spans="5:7" ht="12.75">
      <c r="E52"/>
      <c r="F52"/>
      <c r="G52"/>
    </row>
    <row r="53" spans="5:7" ht="12.75">
      <c r="E53"/>
      <c r="F53"/>
      <c r="G53"/>
    </row>
    <row r="54" spans="5:7" ht="12.75">
      <c r="E54"/>
      <c r="F54"/>
      <c r="G54"/>
    </row>
    <row r="55" spans="5:7" ht="12.75">
      <c r="E55"/>
      <c r="F55"/>
      <c r="G55"/>
    </row>
    <row r="56" spans="5:7" ht="12.75">
      <c r="E56"/>
      <c r="F56"/>
      <c r="G56"/>
    </row>
    <row r="57" spans="5:7" ht="12.75">
      <c r="E57"/>
      <c r="F57"/>
      <c r="G57"/>
    </row>
  </sheetData>
  <sheetProtection/>
  <mergeCells count="4">
    <mergeCell ref="B14:E14"/>
    <mergeCell ref="B24:E24"/>
    <mergeCell ref="B34:E34"/>
    <mergeCell ref="F40:G40"/>
  </mergeCells>
  <printOptions/>
  <pageMargins left="0.5902777777777778" right="0.5902777777777778" top="0.5902777777777778" bottom="0.5902777777777778" header="0.5118055555555555" footer="0.5118055555555555"/>
  <pageSetup firstPageNumber="1" useFirstPageNumber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</dc:creator>
  <cp:keywords/>
  <dc:description/>
  <cp:lastModifiedBy>Murielle Fages</cp:lastModifiedBy>
  <cp:lastPrinted>2013-05-15T21:59:36Z</cp:lastPrinted>
  <dcterms:created xsi:type="dcterms:W3CDTF">2011-10-03T14:29:40Z</dcterms:created>
  <dcterms:modified xsi:type="dcterms:W3CDTF">2016-04-20T22:48:15Z</dcterms:modified>
  <cp:category/>
  <cp:version/>
  <cp:contentType/>
  <cp:contentStatus/>
</cp:coreProperties>
</file>